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9360" windowHeight="8748" firstSheet="28" activeTab="30"/>
  </bookViews>
  <sheets>
    <sheet name="01.07.23" sheetId="1" r:id="rId1"/>
    <sheet name="02.07.2023" sheetId="2" r:id="rId2"/>
    <sheet name="03.07.23" sheetId="3" r:id="rId3"/>
    <sheet name="04.07.23" sheetId="4" r:id="rId4"/>
    <sheet name="05.7.23" sheetId="5" r:id="rId5"/>
    <sheet name="06.07.23" sheetId="6" r:id="rId6"/>
    <sheet name="07.07.23" sheetId="7" r:id="rId7"/>
    <sheet name="08.07.23" sheetId="8" r:id="rId8"/>
    <sheet name="09.07.23" sheetId="9" r:id="rId9"/>
    <sheet name="10.07.23" sheetId="10" r:id="rId10"/>
    <sheet name="11.07.23" sheetId="11" r:id="rId11"/>
    <sheet name="12.07.23" sheetId="12" r:id="rId12"/>
    <sheet name="13.07.23" sheetId="13" r:id="rId13"/>
    <sheet name="14.07.23" sheetId="14" r:id="rId14"/>
    <sheet name="15.07.23" sheetId="15" r:id="rId15"/>
    <sheet name="16.07.23" sheetId="16" r:id="rId16"/>
    <sheet name="17.07.23" sheetId="17" r:id="rId17"/>
    <sheet name="18.07.23" sheetId="18" r:id="rId18"/>
    <sheet name="19.07.23" sheetId="19" r:id="rId19"/>
    <sheet name="20.07.23" sheetId="20" r:id="rId20"/>
    <sheet name="21.07.23" sheetId="21" r:id="rId21"/>
    <sheet name="22.07.2023" sheetId="22" r:id="rId22"/>
    <sheet name="23.07.23" sheetId="23" r:id="rId23"/>
    <sheet name="24.07.23" sheetId="24" r:id="rId24"/>
    <sheet name="25.07.23" sheetId="25" r:id="rId25"/>
    <sheet name="26.07.23" sheetId="26" r:id="rId26"/>
    <sheet name="27.07.23" sheetId="27" r:id="rId27"/>
    <sheet name="28.07.23" sheetId="28" r:id="rId28"/>
    <sheet name="29.07.23" sheetId="29" r:id="rId29"/>
    <sheet name="30.07.23" sheetId="30" r:id="rId30"/>
    <sheet name="31.07.23" sheetId="31" r:id="rId31"/>
  </sheets>
  <definedNames>
    <definedName name="_xlnm.Print_Area" localSheetId="0">'01.07.23'!$A$58:$N$88</definedName>
    <definedName name="_xlnm.Print_Area" localSheetId="1">'02.07.2023'!$A$58:$N$88</definedName>
    <definedName name="_xlnm.Print_Area" localSheetId="2">'03.07.23'!$A$58:$N$88</definedName>
    <definedName name="_xlnm.Print_Area" localSheetId="3">'04.07.23'!$A$58:$N$88</definedName>
    <definedName name="_xlnm.Print_Area" localSheetId="4">'05.7.23'!$A$58:$N$88</definedName>
    <definedName name="_xlnm.Print_Area" localSheetId="5">'06.07.23'!$A$58:$N$88</definedName>
    <definedName name="_xlnm.Print_Area" localSheetId="6">'07.07.23'!$A$58:$N$88</definedName>
    <definedName name="_xlnm.Print_Area" localSheetId="7">'08.07.23'!$A$58:$N$88</definedName>
    <definedName name="_xlnm.Print_Area" localSheetId="8">'09.07.23'!$A$58:$N$88</definedName>
    <definedName name="_xlnm.Print_Area" localSheetId="9">'10.07.23'!$A$58:$N$88</definedName>
    <definedName name="_xlnm.Print_Area" localSheetId="10">'11.07.23'!$A$58:$N$88</definedName>
    <definedName name="_xlnm.Print_Area" localSheetId="11">'12.07.23'!$A$58:$N$88</definedName>
    <definedName name="_xlnm.Print_Area" localSheetId="12">'13.07.23'!$A$58:$N$88</definedName>
    <definedName name="_xlnm.Print_Area" localSheetId="13">'14.07.23'!$A$58:$N$88</definedName>
    <definedName name="_xlnm.Print_Area" localSheetId="14">'15.07.23'!$A$58:$N$88</definedName>
    <definedName name="_xlnm.Print_Area" localSheetId="15">'16.07.23'!$A$58:$N$88</definedName>
    <definedName name="_xlnm.Print_Area" localSheetId="16">'17.07.23'!$A$58:$N$88</definedName>
    <definedName name="_xlnm.Print_Area" localSheetId="17">'18.07.23'!$A$58:$N$88</definedName>
    <definedName name="_xlnm.Print_Area" localSheetId="18">'19.07.23'!$A$58:$N$88</definedName>
    <definedName name="_xlnm.Print_Area" localSheetId="19">'20.07.23'!$A$58:$N$88</definedName>
    <definedName name="_xlnm.Print_Area" localSheetId="20">'21.07.23'!$A$58:$N$88</definedName>
    <definedName name="_xlnm.Print_Area" localSheetId="21">'22.07.2023'!$A$58:$N$88</definedName>
    <definedName name="_xlnm.Print_Area" localSheetId="22">'23.07.23'!$A$58:$N$88</definedName>
    <definedName name="_xlnm.Print_Area" localSheetId="23">'24.07.23'!$A$58:$N$88</definedName>
    <definedName name="_xlnm.Print_Area" localSheetId="24">'25.07.23'!$A$58:$N$88</definedName>
    <definedName name="_xlnm.Print_Area" localSheetId="25">'26.07.23'!$A$58:$N$88</definedName>
    <definedName name="_xlnm.Print_Area" localSheetId="26">'27.07.23'!$A$58:$N$88</definedName>
    <definedName name="_xlnm.Print_Area" localSheetId="27">'28.07.23'!$A$58:$N$88</definedName>
    <definedName name="_xlnm.Print_Area" localSheetId="28">'29.07.23'!$A$58:$N$88</definedName>
    <definedName name="_xlnm.Print_Area" localSheetId="29">'30.07.23'!$A$58:$N$88</definedName>
    <definedName name="_xlnm.Print_Area" localSheetId="30">'31.07.23'!$A$58:$N$88</definedName>
  </definedNames>
  <calcPr calcId="162913"/>
</workbook>
</file>

<file path=xl/calcChain.xml><?xml version="1.0" encoding="utf-8"?>
<calcChain xmlns="http://schemas.openxmlformats.org/spreadsheetml/2006/main">
  <c r="A88" i="26" l="1"/>
  <c r="I86" i="26"/>
  <c r="I76" i="26"/>
  <c r="I75" i="26" s="1"/>
  <c r="B72" i="26"/>
  <c r="I59" i="26"/>
  <c r="B59" i="26"/>
  <c r="M46" i="26"/>
  <c r="M56" i="26" s="1"/>
  <c r="L46" i="26"/>
  <c r="L56" i="26" s="1"/>
  <c r="K46" i="26"/>
  <c r="K56" i="26" s="1"/>
  <c r="J46" i="26"/>
  <c r="J56" i="26" s="1"/>
  <c r="I46" i="26"/>
  <c r="I56" i="26" s="1"/>
  <c r="H46" i="26"/>
  <c r="H56" i="26" s="1"/>
  <c r="G46" i="26"/>
  <c r="G56" i="26" s="1"/>
  <c r="F46" i="26"/>
  <c r="F56" i="26" s="1"/>
  <c r="E46" i="26"/>
  <c r="E56" i="26" s="1"/>
  <c r="D46" i="26"/>
  <c r="D56" i="26" s="1"/>
  <c r="C46" i="26"/>
  <c r="B46" i="26"/>
  <c r="M44" i="26"/>
  <c r="M51" i="26" s="1"/>
  <c r="L44" i="26"/>
  <c r="L51" i="26" s="1"/>
  <c r="K44" i="26"/>
  <c r="K51" i="26" s="1"/>
  <c r="J44" i="26"/>
  <c r="J51" i="26" s="1"/>
  <c r="I44" i="26"/>
  <c r="I51" i="26" s="1"/>
  <c r="H44" i="26"/>
  <c r="H51" i="26" s="1"/>
  <c r="G44" i="26"/>
  <c r="G51" i="26" s="1"/>
  <c r="F44" i="26"/>
  <c r="F51" i="26" s="1"/>
  <c r="E44" i="26"/>
  <c r="E51" i="26" s="1"/>
  <c r="D44" i="26"/>
  <c r="D51" i="26" s="1"/>
  <c r="C44" i="26"/>
  <c r="C51" i="26" s="1"/>
  <c r="B44" i="26"/>
  <c r="A88" i="27"/>
  <c r="I86" i="27"/>
  <c r="I76" i="27"/>
  <c r="I75" i="27" s="1"/>
  <c r="B72" i="27"/>
  <c r="I59" i="27"/>
  <c r="B59" i="27"/>
  <c r="M46" i="27"/>
  <c r="M56" i="27" s="1"/>
  <c r="L46" i="27"/>
  <c r="L56" i="27" s="1"/>
  <c r="K46" i="27"/>
  <c r="K56" i="27" s="1"/>
  <c r="J46" i="27"/>
  <c r="J56" i="27" s="1"/>
  <c r="I46" i="27"/>
  <c r="I56" i="27" s="1"/>
  <c r="H46" i="27"/>
  <c r="H56" i="27" s="1"/>
  <c r="G46" i="27"/>
  <c r="G56" i="27" s="1"/>
  <c r="F46" i="27"/>
  <c r="F56" i="27" s="1"/>
  <c r="E46" i="27"/>
  <c r="E56" i="27" s="1"/>
  <c r="D46" i="27"/>
  <c r="D56" i="27" s="1"/>
  <c r="C46" i="27"/>
  <c r="B46" i="27"/>
  <c r="M44" i="27"/>
  <c r="M51" i="27" s="1"/>
  <c r="L44" i="27"/>
  <c r="L51" i="27" s="1"/>
  <c r="K44" i="27"/>
  <c r="K51" i="27" s="1"/>
  <c r="J44" i="27"/>
  <c r="J51" i="27" s="1"/>
  <c r="I44" i="27"/>
  <c r="I51" i="27" s="1"/>
  <c r="H44" i="27"/>
  <c r="H51" i="27" s="1"/>
  <c r="G44" i="27"/>
  <c r="G51" i="27" s="1"/>
  <c r="F44" i="27"/>
  <c r="F51" i="27" s="1"/>
  <c r="E44" i="27"/>
  <c r="E51" i="27" s="1"/>
  <c r="D44" i="27"/>
  <c r="D51" i="27" s="1"/>
  <c r="C44" i="27"/>
  <c r="C51" i="27" s="1"/>
  <c r="B44" i="27"/>
  <c r="A88" i="28"/>
  <c r="I86" i="28"/>
  <c r="I76" i="28"/>
  <c r="I75" i="28" s="1"/>
  <c r="B72" i="28"/>
  <c r="I59" i="28"/>
  <c r="B59" i="28"/>
  <c r="M46" i="28"/>
  <c r="M56" i="28" s="1"/>
  <c r="L46" i="28"/>
  <c r="L56" i="28" s="1"/>
  <c r="K46" i="28"/>
  <c r="K56" i="28" s="1"/>
  <c r="J46" i="28"/>
  <c r="J56" i="28" s="1"/>
  <c r="I46" i="28"/>
  <c r="I56" i="28" s="1"/>
  <c r="H46" i="28"/>
  <c r="H56" i="28" s="1"/>
  <c r="G46" i="28"/>
  <c r="G56" i="28" s="1"/>
  <c r="F46" i="28"/>
  <c r="F56" i="28" s="1"/>
  <c r="E46" i="28"/>
  <c r="E56" i="28" s="1"/>
  <c r="D46" i="28"/>
  <c r="D56" i="28" s="1"/>
  <c r="C46" i="28"/>
  <c r="B46" i="28"/>
  <c r="M44" i="28"/>
  <c r="M51" i="28" s="1"/>
  <c r="L44" i="28"/>
  <c r="L51" i="28" s="1"/>
  <c r="K44" i="28"/>
  <c r="K51" i="28" s="1"/>
  <c r="J44" i="28"/>
  <c r="J51" i="28" s="1"/>
  <c r="I44" i="28"/>
  <c r="I51" i="28" s="1"/>
  <c r="H44" i="28"/>
  <c r="H51" i="28" s="1"/>
  <c r="G44" i="28"/>
  <c r="G51" i="28" s="1"/>
  <c r="F44" i="28"/>
  <c r="F51" i="28" s="1"/>
  <c r="E44" i="28"/>
  <c r="E51" i="28" s="1"/>
  <c r="D44" i="28"/>
  <c r="D51" i="28" s="1"/>
  <c r="C44" i="28"/>
  <c r="C51" i="28" s="1"/>
  <c r="B44" i="28"/>
  <c r="A88" i="29"/>
  <c r="I86" i="29"/>
  <c r="I76" i="29"/>
  <c r="I75" i="29" s="1"/>
  <c r="B72" i="29"/>
  <c r="I59" i="29"/>
  <c r="B59" i="29"/>
  <c r="M46" i="29"/>
  <c r="M56" i="29" s="1"/>
  <c r="L46" i="29"/>
  <c r="L56" i="29" s="1"/>
  <c r="K46" i="29"/>
  <c r="K56" i="29" s="1"/>
  <c r="J46" i="29"/>
  <c r="J56" i="29" s="1"/>
  <c r="I46" i="29"/>
  <c r="I56" i="29" s="1"/>
  <c r="H46" i="29"/>
  <c r="H56" i="29" s="1"/>
  <c r="G46" i="29"/>
  <c r="G56" i="29" s="1"/>
  <c r="F46" i="29"/>
  <c r="F56" i="29" s="1"/>
  <c r="E46" i="29"/>
  <c r="E56" i="29" s="1"/>
  <c r="D46" i="29"/>
  <c r="D56" i="29" s="1"/>
  <c r="C46" i="29"/>
  <c r="B46" i="29"/>
  <c r="M44" i="29"/>
  <c r="M51" i="29" s="1"/>
  <c r="L44" i="29"/>
  <c r="L51" i="29" s="1"/>
  <c r="K44" i="29"/>
  <c r="K51" i="29" s="1"/>
  <c r="J44" i="29"/>
  <c r="J51" i="29" s="1"/>
  <c r="I44" i="29"/>
  <c r="I51" i="29" s="1"/>
  <c r="H44" i="29"/>
  <c r="H51" i="29" s="1"/>
  <c r="G44" i="29"/>
  <c r="G51" i="29" s="1"/>
  <c r="F44" i="29"/>
  <c r="F51" i="29" s="1"/>
  <c r="E44" i="29"/>
  <c r="E51" i="29" s="1"/>
  <c r="D44" i="29"/>
  <c r="D51" i="29" s="1"/>
  <c r="C44" i="29"/>
  <c r="C51" i="29" s="1"/>
  <c r="B44" i="29"/>
  <c r="A88" i="30"/>
  <c r="I86" i="30"/>
  <c r="I76" i="30"/>
  <c r="I75" i="30" s="1"/>
  <c r="B72" i="30"/>
  <c r="I59" i="30"/>
  <c r="B59" i="30"/>
  <c r="M46" i="30"/>
  <c r="M56" i="30" s="1"/>
  <c r="L46" i="30"/>
  <c r="L56" i="30" s="1"/>
  <c r="K46" i="30"/>
  <c r="K56" i="30" s="1"/>
  <c r="J46" i="30"/>
  <c r="J56" i="30" s="1"/>
  <c r="I46" i="30"/>
  <c r="I56" i="30" s="1"/>
  <c r="H46" i="30"/>
  <c r="H56" i="30" s="1"/>
  <c r="G46" i="30"/>
  <c r="G56" i="30" s="1"/>
  <c r="F46" i="30"/>
  <c r="F56" i="30" s="1"/>
  <c r="E46" i="30"/>
  <c r="E56" i="30" s="1"/>
  <c r="D46" i="30"/>
  <c r="D56" i="30" s="1"/>
  <c r="C46" i="30"/>
  <c r="B46" i="30"/>
  <c r="M44" i="30"/>
  <c r="M51" i="30" s="1"/>
  <c r="L44" i="30"/>
  <c r="L51" i="30" s="1"/>
  <c r="K44" i="30"/>
  <c r="K51" i="30" s="1"/>
  <c r="J44" i="30"/>
  <c r="J51" i="30" s="1"/>
  <c r="I44" i="30"/>
  <c r="I51" i="30" s="1"/>
  <c r="H44" i="30"/>
  <c r="H51" i="30" s="1"/>
  <c r="G44" i="30"/>
  <c r="G51" i="30" s="1"/>
  <c r="F44" i="30"/>
  <c r="F51" i="30" s="1"/>
  <c r="E44" i="30"/>
  <c r="E51" i="30" s="1"/>
  <c r="D44" i="30"/>
  <c r="D51" i="30" s="1"/>
  <c r="C44" i="30"/>
  <c r="C51" i="30" s="1"/>
  <c r="B44" i="30"/>
  <c r="A88" i="31"/>
  <c r="I86" i="31"/>
  <c r="I76" i="31"/>
  <c r="I75" i="31" s="1"/>
  <c r="B72" i="31"/>
  <c r="I59" i="31"/>
  <c r="B59" i="31"/>
  <c r="M46" i="31"/>
  <c r="M56" i="31" s="1"/>
  <c r="L46" i="31"/>
  <c r="L56" i="31" s="1"/>
  <c r="K46" i="31"/>
  <c r="K56" i="31" s="1"/>
  <c r="J46" i="31"/>
  <c r="J56" i="31" s="1"/>
  <c r="I46" i="31"/>
  <c r="I56" i="31" s="1"/>
  <c r="H46" i="31"/>
  <c r="H56" i="31" s="1"/>
  <c r="G46" i="31"/>
  <c r="G56" i="31" s="1"/>
  <c r="F46" i="31"/>
  <c r="F56" i="31" s="1"/>
  <c r="E46" i="31"/>
  <c r="E56" i="31" s="1"/>
  <c r="D46" i="31"/>
  <c r="D56" i="31" s="1"/>
  <c r="C46" i="31"/>
  <c r="B46" i="31"/>
  <c r="M44" i="31"/>
  <c r="M51" i="31" s="1"/>
  <c r="L44" i="31"/>
  <c r="L51" i="31" s="1"/>
  <c r="K44" i="31"/>
  <c r="K51" i="31" s="1"/>
  <c r="J44" i="31"/>
  <c r="J51" i="31" s="1"/>
  <c r="I44" i="31"/>
  <c r="I51" i="31" s="1"/>
  <c r="H44" i="31"/>
  <c r="H51" i="31" s="1"/>
  <c r="G44" i="31"/>
  <c r="G51" i="31" s="1"/>
  <c r="F44" i="31"/>
  <c r="F51" i="31" s="1"/>
  <c r="E44" i="31"/>
  <c r="E51" i="31" s="1"/>
  <c r="D44" i="31"/>
  <c r="D51" i="31" s="1"/>
  <c r="C44" i="31"/>
  <c r="C51" i="31" s="1"/>
  <c r="B44" i="31"/>
  <c r="A88" i="25"/>
  <c r="I86" i="25"/>
  <c r="I76" i="25"/>
  <c r="I75" i="25" s="1"/>
  <c r="B72" i="25"/>
  <c r="I59" i="25"/>
  <c r="B59" i="25"/>
  <c r="M46" i="25"/>
  <c r="M56" i="25" s="1"/>
  <c r="L46" i="25"/>
  <c r="L56" i="25" s="1"/>
  <c r="K46" i="25"/>
  <c r="K56" i="25" s="1"/>
  <c r="J46" i="25"/>
  <c r="J56" i="25" s="1"/>
  <c r="I46" i="25"/>
  <c r="I56" i="25" s="1"/>
  <c r="H46" i="25"/>
  <c r="H56" i="25" s="1"/>
  <c r="G46" i="25"/>
  <c r="G56" i="25" s="1"/>
  <c r="F46" i="25"/>
  <c r="F56" i="25" s="1"/>
  <c r="E46" i="25"/>
  <c r="E56" i="25" s="1"/>
  <c r="D46" i="25"/>
  <c r="D56" i="25" s="1"/>
  <c r="C46" i="25"/>
  <c r="B46" i="25"/>
  <c r="M44" i="25"/>
  <c r="M51" i="25" s="1"/>
  <c r="L44" i="25"/>
  <c r="L51" i="25" s="1"/>
  <c r="K44" i="25"/>
  <c r="K51" i="25" s="1"/>
  <c r="J44" i="25"/>
  <c r="J51" i="25" s="1"/>
  <c r="I44" i="25"/>
  <c r="I51" i="25" s="1"/>
  <c r="H44" i="25"/>
  <c r="H51" i="25" s="1"/>
  <c r="G44" i="25"/>
  <c r="G51" i="25" s="1"/>
  <c r="F44" i="25"/>
  <c r="F51" i="25" s="1"/>
  <c r="E44" i="25"/>
  <c r="E51" i="25" s="1"/>
  <c r="D44" i="25"/>
  <c r="D51" i="25" s="1"/>
  <c r="C44" i="25"/>
  <c r="C51" i="25" s="1"/>
  <c r="B44" i="25"/>
  <c r="A88" i="20"/>
  <c r="I86" i="20"/>
  <c r="I76" i="20"/>
  <c r="I75" i="20" s="1"/>
  <c r="B72" i="20"/>
  <c r="I59" i="20"/>
  <c r="B59" i="20"/>
  <c r="M46" i="20"/>
  <c r="M56" i="20" s="1"/>
  <c r="L46" i="20"/>
  <c r="L56" i="20" s="1"/>
  <c r="K46" i="20"/>
  <c r="K56" i="20" s="1"/>
  <c r="J46" i="20"/>
  <c r="J56" i="20" s="1"/>
  <c r="I46" i="20"/>
  <c r="I56" i="20" s="1"/>
  <c r="H46" i="20"/>
  <c r="H56" i="20" s="1"/>
  <c r="G46" i="20"/>
  <c r="G56" i="20" s="1"/>
  <c r="F46" i="20"/>
  <c r="F56" i="20" s="1"/>
  <c r="E46" i="20"/>
  <c r="E56" i="20" s="1"/>
  <c r="D46" i="20"/>
  <c r="D56" i="20" s="1"/>
  <c r="C46" i="20"/>
  <c r="B46" i="20"/>
  <c r="M44" i="20"/>
  <c r="M51" i="20" s="1"/>
  <c r="L44" i="20"/>
  <c r="L51" i="20" s="1"/>
  <c r="K44" i="20"/>
  <c r="K51" i="20" s="1"/>
  <c r="J44" i="20"/>
  <c r="J51" i="20" s="1"/>
  <c r="I44" i="20"/>
  <c r="I51" i="20" s="1"/>
  <c r="H44" i="20"/>
  <c r="H51" i="20" s="1"/>
  <c r="G44" i="20"/>
  <c r="G51" i="20" s="1"/>
  <c r="F44" i="20"/>
  <c r="F51" i="20" s="1"/>
  <c r="E44" i="20"/>
  <c r="E51" i="20" s="1"/>
  <c r="D44" i="20"/>
  <c r="D51" i="20" s="1"/>
  <c r="C44" i="20"/>
  <c r="C51" i="20" s="1"/>
  <c r="B44" i="20"/>
  <c r="A88" i="21"/>
  <c r="I86" i="21"/>
  <c r="I76" i="21"/>
  <c r="I75" i="21" s="1"/>
  <c r="B72" i="21"/>
  <c r="I59" i="21"/>
  <c r="B59" i="21"/>
  <c r="M46" i="21"/>
  <c r="M56" i="21" s="1"/>
  <c r="L46" i="21"/>
  <c r="L56" i="21" s="1"/>
  <c r="K46" i="21"/>
  <c r="K56" i="21" s="1"/>
  <c r="J46" i="21"/>
  <c r="J56" i="21" s="1"/>
  <c r="I46" i="21"/>
  <c r="I56" i="21" s="1"/>
  <c r="H46" i="21"/>
  <c r="H56" i="21" s="1"/>
  <c r="G46" i="21"/>
  <c r="G56" i="21" s="1"/>
  <c r="F46" i="21"/>
  <c r="F56" i="21" s="1"/>
  <c r="E46" i="21"/>
  <c r="E56" i="21" s="1"/>
  <c r="D46" i="21"/>
  <c r="D56" i="21" s="1"/>
  <c r="C46" i="21"/>
  <c r="B46" i="21"/>
  <c r="M44" i="21"/>
  <c r="M51" i="21" s="1"/>
  <c r="L44" i="21"/>
  <c r="L51" i="21" s="1"/>
  <c r="K44" i="21"/>
  <c r="K51" i="21" s="1"/>
  <c r="J44" i="21"/>
  <c r="J51" i="21" s="1"/>
  <c r="I44" i="21"/>
  <c r="I51" i="21" s="1"/>
  <c r="H44" i="21"/>
  <c r="H51" i="21" s="1"/>
  <c r="G44" i="21"/>
  <c r="G51" i="21" s="1"/>
  <c r="F44" i="21"/>
  <c r="F51" i="21" s="1"/>
  <c r="E44" i="21"/>
  <c r="E51" i="21" s="1"/>
  <c r="D44" i="21"/>
  <c r="D51" i="21" s="1"/>
  <c r="C44" i="21"/>
  <c r="C51" i="21" s="1"/>
  <c r="B44" i="21"/>
  <c r="A88" i="22"/>
  <c r="I86" i="22"/>
  <c r="I76" i="22"/>
  <c r="I75" i="22" s="1"/>
  <c r="B72" i="22"/>
  <c r="I59" i="22"/>
  <c r="B59" i="22"/>
  <c r="M46" i="22"/>
  <c r="M56" i="22" s="1"/>
  <c r="L46" i="22"/>
  <c r="L56" i="22" s="1"/>
  <c r="K46" i="22"/>
  <c r="K56" i="22" s="1"/>
  <c r="J46" i="22"/>
  <c r="J56" i="22" s="1"/>
  <c r="I46" i="22"/>
  <c r="I56" i="22" s="1"/>
  <c r="H46" i="22"/>
  <c r="H56" i="22" s="1"/>
  <c r="G46" i="22"/>
  <c r="G56" i="22" s="1"/>
  <c r="F46" i="22"/>
  <c r="F56" i="22" s="1"/>
  <c r="E46" i="22"/>
  <c r="E56" i="22" s="1"/>
  <c r="D46" i="22"/>
  <c r="D56" i="22" s="1"/>
  <c r="C46" i="22"/>
  <c r="B46" i="22"/>
  <c r="M44" i="22"/>
  <c r="M51" i="22" s="1"/>
  <c r="L44" i="22"/>
  <c r="L51" i="22" s="1"/>
  <c r="K44" i="22"/>
  <c r="K51" i="22" s="1"/>
  <c r="J44" i="22"/>
  <c r="J51" i="22" s="1"/>
  <c r="I44" i="22"/>
  <c r="I51" i="22" s="1"/>
  <c r="H44" i="22"/>
  <c r="H51" i="22" s="1"/>
  <c r="G44" i="22"/>
  <c r="G51" i="22" s="1"/>
  <c r="F44" i="22"/>
  <c r="F51" i="22" s="1"/>
  <c r="E44" i="22"/>
  <c r="E51" i="22" s="1"/>
  <c r="D44" i="22"/>
  <c r="D51" i="22" s="1"/>
  <c r="C44" i="22"/>
  <c r="C51" i="22" s="1"/>
  <c r="B44" i="22"/>
  <c r="A88" i="23"/>
  <c r="I86" i="23"/>
  <c r="I76" i="23"/>
  <c r="I75" i="23" s="1"/>
  <c r="B72" i="23"/>
  <c r="I59" i="23"/>
  <c r="B59" i="23"/>
  <c r="M46" i="23"/>
  <c r="M56" i="23" s="1"/>
  <c r="L46" i="23"/>
  <c r="L56" i="23" s="1"/>
  <c r="K46" i="23"/>
  <c r="K56" i="23" s="1"/>
  <c r="J46" i="23"/>
  <c r="J56" i="23" s="1"/>
  <c r="I46" i="23"/>
  <c r="I56" i="23" s="1"/>
  <c r="H46" i="23"/>
  <c r="H56" i="23" s="1"/>
  <c r="G46" i="23"/>
  <c r="G56" i="23" s="1"/>
  <c r="F46" i="23"/>
  <c r="F56" i="23" s="1"/>
  <c r="E46" i="23"/>
  <c r="E56" i="23" s="1"/>
  <c r="D46" i="23"/>
  <c r="D56" i="23" s="1"/>
  <c r="C46" i="23"/>
  <c r="B46" i="23"/>
  <c r="M44" i="23"/>
  <c r="M51" i="23" s="1"/>
  <c r="L44" i="23"/>
  <c r="L51" i="23" s="1"/>
  <c r="K44" i="23"/>
  <c r="K51" i="23" s="1"/>
  <c r="J44" i="23"/>
  <c r="J51" i="23" s="1"/>
  <c r="I44" i="23"/>
  <c r="I51" i="23" s="1"/>
  <c r="H44" i="23"/>
  <c r="H51" i="23" s="1"/>
  <c r="G44" i="23"/>
  <c r="G51" i="23" s="1"/>
  <c r="F44" i="23"/>
  <c r="F51" i="23" s="1"/>
  <c r="E44" i="23"/>
  <c r="E51" i="23" s="1"/>
  <c r="D44" i="23"/>
  <c r="D51" i="23" s="1"/>
  <c r="C44" i="23"/>
  <c r="C51" i="23" s="1"/>
  <c r="B44" i="23"/>
  <c r="A88" i="24"/>
  <c r="I86" i="24"/>
  <c r="I76" i="24"/>
  <c r="I75" i="24" s="1"/>
  <c r="B72" i="24"/>
  <c r="I59" i="24"/>
  <c r="B59" i="24"/>
  <c r="M46" i="24"/>
  <c r="M56" i="24" s="1"/>
  <c r="L46" i="24"/>
  <c r="L56" i="24" s="1"/>
  <c r="K46" i="24"/>
  <c r="K56" i="24" s="1"/>
  <c r="J46" i="24"/>
  <c r="J56" i="24" s="1"/>
  <c r="I46" i="24"/>
  <c r="I56" i="24" s="1"/>
  <c r="H46" i="24"/>
  <c r="H56" i="24" s="1"/>
  <c r="G46" i="24"/>
  <c r="G56" i="24" s="1"/>
  <c r="F46" i="24"/>
  <c r="F56" i="24" s="1"/>
  <c r="E46" i="24"/>
  <c r="E56" i="24" s="1"/>
  <c r="D46" i="24"/>
  <c r="D56" i="24" s="1"/>
  <c r="C46" i="24"/>
  <c r="B46" i="24"/>
  <c r="M44" i="24"/>
  <c r="M51" i="24" s="1"/>
  <c r="L44" i="24"/>
  <c r="L51" i="24" s="1"/>
  <c r="K44" i="24"/>
  <c r="K51" i="24" s="1"/>
  <c r="J44" i="24"/>
  <c r="J51" i="24" s="1"/>
  <c r="I44" i="24"/>
  <c r="I51" i="24" s="1"/>
  <c r="H44" i="24"/>
  <c r="H51" i="24" s="1"/>
  <c r="G44" i="24"/>
  <c r="G51" i="24" s="1"/>
  <c r="F44" i="24"/>
  <c r="F51" i="24" s="1"/>
  <c r="E44" i="24"/>
  <c r="E51" i="24" s="1"/>
  <c r="D44" i="24"/>
  <c r="D51" i="24" s="1"/>
  <c r="C44" i="24"/>
  <c r="C51" i="24" s="1"/>
  <c r="B44" i="24"/>
  <c r="A88" i="19"/>
  <c r="I86" i="19"/>
  <c r="I76" i="19"/>
  <c r="I75" i="19" s="1"/>
  <c r="B72" i="19"/>
  <c r="I59" i="19"/>
  <c r="B59" i="19"/>
  <c r="M46" i="19"/>
  <c r="M56" i="19" s="1"/>
  <c r="L46" i="19"/>
  <c r="L56" i="19" s="1"/>
  <c r="K46" i="19"/>
  <c r="K56" i="19" s="1"/>
  <c r="J46" i="19"/>
  <c r="J56" i="19" s="1"/>
  <c r="I46" i="19"/>
  <c r="I56" i="19" s="1"/>
  <c r="H46" i="19"/>
  <c r="H56" i="19" s="1"/>
  <c r="G46" i="19"/>
  <c r="G56" i="19" s="1"/>
  <c r="F46" i="19"/>
  <c r="F56" i="19" s="1"/>
  <c r="E46" i="19"/>
  <c r="E56" i="19" s="1"/>
  <c r="D46" i="19"/>
  <c r="D56" i="19" s="1"/>
  <c r="C46" i="19"/>
  <c r="B46" i="19"/>
  <c r="M44" i="19"/>
  <c r="M51" i="19" s="1"/>
  <c r="L44" i="19"/>
  <c r="L51" i="19" s="1"/>
  <c r="K44" i="19"/>
  <c r="K51" i="19" s="1"/>
  <c r="J44" i="19"/>
  <c r="J51" i="19" s="1"/>
  <c r="I44" i="19"/>
  <c r="I51" i="19" s="1"/>
  <c r="H44" i="19"/>
  <c r="H51" i="19" s="1"/>
  <c r="G44" i="19"/>
  <c r="G51" i="19" s="1"/>
  <c r="F44" i="19"/>
  <c r="F51" i="19" s="1"/>
  <c r="E44" i="19"/>
  <c r="E51" i="19" s="1"/>
  <c r="D44" i="19"/>
  <c r="D51" i="19" s="1"/>
  <c r="C44" i="19"/>
  <c r="C51" i="19" s="1"/>
  <c r="B44" i="19"/>
  <c r="A88" i="14"/>
  <c r="I86" i="14"/>
  <c r="I76" i="14"/>
  <c r="I75" i="14" s="1"/>
  <c r="B72" i="14"/>
  <c r="I59" i="14"/>
  <c r="B59" i="14"/>
  <c r="M46" i="14"/>
  <c r="M56" i="14" s="1"/>
  <c r="L46" i="14"/>
  <c r="L56" i="14" s="1"/>
  <c r="K46" i="14"/>
  <c r="K56" i="14" s="1"/>
  <c r="J46" i="14"/>
  <c r="J56" i="14" s="1"/>
  <c r="I46" i="14"/>
  <c r="I56" i="14" s="1"/>
  <c r="H46" i="14"/>
  <c r="H56" i="14" s="1"/>
  <c r="G46" i="14"/>
  <c r="G56" i="14" s="1"/>
  <c r="F46" i="14"/>
  <c r="F56" i="14" s="1"/>
  <c r="E46" i="14"/>
  <c r="E56" i="14" s="1"/>
  <c r="D46" i="14"/>
  <c r="D56" i="14" s="1"/>
  <c r="C46" i="14"/>
  <c r="B46" i="14"/>
  <c r="M44" i="14"/>
  <c r="M51" i="14" s="1"/>
  <c r="L44" i="14"/>
  <c r="L51" i="14" s="1"/>
  <c r="K44" i="14"/>
  <c r="K51" i="14" s="1"/>
  <c r="J44" i="14"/>
  <c r="J51" i="14" s="1"/>
  <c r="I44" i="14"/>
  <c r="I51" i="14" s="1"/>
  <c r="H44" i="14"/>
  <c r="H51" i="14" s="1"/>
  <c r="G44" i="14"/>
  <c r="G51" i="14" s="1"/>
  <c r="F44" i="14"/>
  <c r="F51" i="14" s="1"/>
  <c r="E44" i="14"/>
  <c r="E51" i="14" s="1"/>
  <c r="D44" i="14"/>
  <c r="D51" i="14" s="1"/>
  <c r="C44" i="14"/>
  <c r="C51" i="14" s="1"/>
  <c r="B44" i="14"/>
  <c r="A88" i="15"/>
  <c r="I86" i="15"/>
  <c r="I76" i="15"/>
  <c r="I75" i="15"/>
  <c r="B72" i="15"/>
  <c r="I59" i="15"/>
  <c r="B59" i="15"/>
  <c r="M46" i="15"/>
  <c r="M56" i="15" s="1"/>
  <c r="L46" i="15"/>
  <c r="L56" i="15" s="1"/>
  <c r="K46" i="15"/>
  <c r="K56" i="15" s="1"/>
  <c r="J46" i="15"/>
  <c r="J56" i="15" s="1"/>
  <c r="I46" i="15"/>
  <c r="I56" i="15" s="1"/>
  <c r="H46" i="15"/>
  <c r="H56" i="15" s="1"/>
  <c r="G46" i="15"/>
  <c r="G56" i="15" s="1"/>
  <c r="F46" i="15"/>
  <c r="F56" i="15" s="1"/>
  <c r="E46" i="15"/>
  <c r="E56" i="15" s="1"/>
  <c r="D46" i="15"/>
  <c r="D56" i="15" s="1"/>
  <c r="C46" i="15"/>
  <c r="B46" i="15"/>
  <c r="M44" i="15"/>
  <c r="M51" i="15" s="1"/>
  <c r="L44" i="15"/>
  <c r="L51" i="15" s="1"/>
  <c r="K44" i="15"/>
  <c r="K51" i="15" s="1"/>
  <c r="J44" i="15"/>
  <c r="J51" i="15" s="1"/>
  <c r="I44" i="15"/>
  <c r="I51" i="15" s="1"/>
  <c r="H44" i="15"/>
  <c r="H51" i="15" s="1"/>
  <c r="G44" i="15"/>
  <c r="G51" i="15" s="1"/>
  <c r="F44" i="15"/>
  <c r="F51" i="15" s="1"/>
  <c r="E44" i="15"/>
  <c r="E51" i="15" s="1"/>
  <c r="D44" i="15"/>
  <c r="D51" i="15" s="1"/>
  <c r="C44" i="15"/>
  <c r="C51" i="15" s="1"/>
  <c r="B44" i="15"/>
  <c r="A88" i="16"/>
  <c r="I86" i="16"/>
  <c r="I76" i="16"/>
  <c r="I75" i="16"/>
  <c r="B72" i="16"/>
  <c r="I59" i="16"/>
  <c r="B59" i="16"/>
  <c r="M46" i="16"/>
  <c r="M56" i="16" s="1"/>
  <c r="L46" i="16"/>
  <c r="L56" i="16" s="1"/>
  <c r="K46" i="16"/>
  <c r="K56" i="16" s="1"/>
  <c r="J46" i="16"/>
  <c r="J56" i="16" s="1"/>
  <c r="I46" i="16"/>
  <c r="I56" i="16" s="1"/>
  <c r="H46" i="16"/>
  <c r="H56" i="16" s="1"/>
  <c r="G46" i="16"/>
  <c r="G56" i="16" s="1"/>
  <c r="F46" i="16"/>
  <c r="F56" i="16" s="1"/>
  <c r="E46" i="16"/>
  <c r="E56" i="16" s="1"/>
  <c r="D46" i="16"/>
  <c r="D56" i="16" s="1"/>
  <c r="C46" i="16"/>
  <c r="B46" i="16"/>
  <c r="M44" i="16"/>
  <c r="M51" i="16" s="1"/>
  <c r="L44" i="16"/>
  <c r="L51" i="16" s="1"/>
  <c r="K44" i="16"/>
  <c r="K51" i="16" s="1"/>
  <c r="J44" i="16"/>
  <c r="J51" i="16" s="1"/>
  <c r="I44" i="16"/>
  <c r="I51" i="16" s="1"/>
  <c r="H44" i="16"/>
  <c r="H51" i="16" s="1"/>
  <c r="G44" i="16"/>
  <c r="G51" i="16" s="1"/>
  <c r="F44" i="16"/>
  <c r="F51" i="16" s="1"/>
  <c r="E44" i="16"/>
  <c r="E51" i="16" s="1"/>
  <c r="D44" i="16"/>
  <c r="D51" i="16" s="1"/>
  <c r="C44" i="16"/>
  <c r="C51" i="16" s="1"/>
  <c r="B44" i="16"/>
  <c r="A88" i="17"/>
  <c r="I86" i="17"/>
  <c r="I76" i="17"/>
  <c r="I75" i="17" s="1"/>
  <c r="B72" i="17"/>
  <c r="I59" i="17"/>
  <c r="B59" i="17"/>
  <c r="M46" i="17"/>
  <c r="M56" i="17" s="1"/>
  <c r="L46" i="17"/>
  <c r="L56" i="17" s="1"/>
  <c r="K46" i="17"/>
  <c r="K56" i="17" s="1"/>
  <c r="J46" i="17"/>
  <c r="J56" i="17" s="1"/>
  <c r="I46" i="17"/>
  <c r="I56" i="17" s="1"/>
  <c r="H46" i="17"/>
  <c r="H56" i="17" s="1"/>
  <c r="G46" i="17"/>
  <c r="G56" i="17" s="1"/>
  <c r="F46" i="17"/>
  <c r="F56" i="17" s="1"/>
  <c r="E46" i="17"/>
  <c r="E56" i="17" s="1"/>
  <c r="D46" i="17"/>
  <c r="D56" i="17" s="1"/>
  <c r="C46" i="17"/>
  <c r="B46" i="17"/>
  <c r="M44" i="17"/>
  <c r="M51" i="17" s="1"/>
  <c r="L44" i="17"/>
  <c r="L51" i="17" s="1"/>
  <c r="K44" i="17"/>
  <c r="K51" i="17" s="1"/>
  <c r="J44" i="17"/>
  <c r="J51" i="17" s="1"/>
  <c r="I44" i="17"/>
  <c r="I51" i="17" s="1"/>
  <c r="H44" i="17"/>
  <c r="H51" i="17" s="1"/>
  <c r="G44" i="17"/>
  <c r="G51" i="17" s="1"/>
  <c r="F44" i="17"/>
  <c r="F51" i="17" s="1"/>
  <c r="E44" i="17"/>
  <c r="E51" i="17" s="1"/>
  <c r="D44" i="17"/>
  <c r="D51" i="17" s="1"/>
  <c r="C44" i="17"/>
  <c r="C51" i="17" s="1"/>
  <c r="B44" i="17"/>
  <c r="A88" i="18"/>
  <c r="I86" i="18"/>
  <c r="I76" i="18"/>
  <c r="I75" i="18"/>
  <c r="B72" i="18"/>
  <c r="I59" i="18"/>
  <c r="B59" i="18"/>
  <c r="M46" i="18"/>
  <c r="M56" i="18" s="1"/>
  <c r="L46" i="18"/>
  <c r="L56" i="18" s="1"/>
  <c r="K46" i="18"/>
  <c r="K56" i="18" s="1"/>
  <c r="J46" i="18"/>
  <c r="J56" i="18" s="1"/>
  <c r="I46" i="18"/>
  <c r="I56" i="18" s="1"/>
  <c r="H46" i="18"/>
  <c r="H56" i="18" s="1"/>
  <c r="G46" i="18"/>
  <c r="G56" i="18" s="1"/>
  <c r="F46" i="18"/>
  <c r="F56" i="18" s="1"/>
  <c r="E46" i="18"/>
  <c r="E56" i="18" s="1"/>
  <c r="D46" i="18"/>
  <c r="D56" i="18" s="1"/>
  <c r="C46" i="18"/>
  <c r="B46" i="18"/>
  <c r="M44" i="18"/>
  <c r="M51" i="18" s="1"/>
  <c r="L44" i="18"/>
  <c r="L51" i="18" s="1"/>
  <c r="K44" i="18"/>
  <c r="K51" i="18" s="1"/>
  <c r="J44" i="18"/>
  <c r="J51" i="18" s="1"/>
  <c r="I44" i="18"/>
  <c r="I51" i="18" s="1"/>
  <c r="H44" i="18"/>
  <c r="H51" i="18" s="1"/>
  <c r="G44" i="18"/>
  <c r="G51" i="18" s="1"/>
  <c r="F44" i="18"/>
  <c r="F51" i="18" s="1"/>
  <c r="E44" i="18"/>
  <c r="E51" i="18" s="1"/>
  <c r="D44" i="18"/>
  <c r="D51" i="18" s="1"/>
  <c r="C44" i="18"/>
  <c r="C51" i="18" s="1"/>
  <c r="B44" i="18"/>
  <c r="A88" i="13"/>
  <c r="I86" i="13"/>
  <c r="I76" i="13"/>
  <c r="I75" i="13" s="1"/>
  <c r="B72" i="13"/>
  <c r="I59" i="13"/>
  <c r="B59" i="13"/>
  <c r="M46" i="13"/>
  <c r="M56" i="13" s="1"/>
  <c r="L46" i="13"/>
  <c r="L56" i="13" s="1"/>
  <c r="K46" i="13"/>
  <c r="K56" i="13" s="1"/>
  <c r="J46" i="13"/>
  <c r="J56" i="13" s="1"/>
  <c r="I46" i="13"/>
  <c r="I56" i="13" s="1"/>
  <c r="H46" i="13"/>
  <c r="H56" i="13" s="1"/>
  <c r="G46" i="13"/>
  <c r="G56" i="13" s="1"/>
  <c r="F46" i="13"/>
  <c r="F56" i="13" s="1"/>
  <c r="E46" i="13"/>
  <c r="E56" i="13" s="1"/>
  <c r="D46" i="13"/>
  <c r="D56" i="13" s="1"/>
  <c r="C46" i="13"/>
  <c r="B46" i="13"/>
  <c r="M44" i="13"/>
  <c r="M51" i="13" s="1"/>
  <c r="L44" i="13"/>
  <c r="L51" i="13" s="1"/>
  <c r="K44" i="13"/>
  <c r="K51" i="13" s="1"/>
  <c r="J44" i="13"/>
  <c r="J51" i="13" s="1"/>
  <c r="I44" i="13"/>
  <c r="I51" i="13" s="1"/>
  <c r="H44" i="13"/>
  <c r="H51" i="13" s="1"/>
  <c r="G44" i="13"/>
  <c r="G51" i="13" s="1"/>
  <c r="F44" i="13"/>
  <c r="F51" i="13" s="1"/>
  <c r="E44" i="13"/>
  <c r="E51" i="13" s="1"/>
  <c r="D44" i="13"/>
  <c r="D51" i="13" s="1"/>
  <c r="C44" i="13"/>
  <c r="C51" i="13" s="1"/>
  <c r="B44" i="13"/>
  <c r="L46" i="10"/>
  <c r="L44" i="10"/>
  <c r="I88" i="29" l="1"/>
  <c r="B64" i="28"/>
  <c r="B58" i="26"/>
  <c r="B61" i="26" s="1"/>
  <c r="I88" i="28"/>
  <c r="I88" i="30"/>
  <c r="B64" i="29"/>
  <c r="B58" i="27"/>
  <c r="B61" i="27" s="1"/>
  <c r="I88" i="31"/>
  <c r="B58" i="28"/>
  <c r="B61" i="28" s="1"/>
  <c r="I88" i="25"/>
  <c r="B64" i="31"/>
  <c r="B58" i="29"/>
  <c r="B61" i="29" s="1"/>
  <c r="B58" i="30"/>
  <c r="B61" i="30" s="1"/>
  <c r="B58" i="31"/>
  <c r="B61" i="31" s="1"/>
  <c r="I88" i="26"/>
  <c r="B58" i="25"/>
  <c r="B61" i="25" s="1"/>
  <c r="I88" i="27"/>
  <c r="B64" i="26"/>
  <c r="B58" i="24"/>
  <c r="B61" i="24" s="1"/>
  <c r="B64" i="24"/>
  <c r="B64" i="25"/>
  <c r="B64" i="30"/>
  <c r="B64" i="27"/>
  <c r="B51" i="25"/>
  <c r="B63" i="25" s="1"/>
  <c r="B51" i="31"/>
  <c r="B63" i="31" s="1"/>
  <c r="B51" i="30"/>
  <c r="B63" i="30" s="1"/>
  <c r="B51" i="29"/>
  <c r="B63" i="29" s="1"/>
  <c r="B51" i="28"/>
  <c r="B63" i="28" s="1"/>
  <c r="B66" i="28" s="1"/>
  <c r="B51" i="27"/>
  <c r="B63" i="27" s="1"/>
  <c r="B66" i="27" s="1"/>
  <c r="B68" i="27" s="1"/>
  <c r="B51" i="26"/>
  <c r="B63" i="26" s="1"/>
  <c r="B58" i="23"/>
  <c r="B61" i="23" s="1"/>
  <c r="I88" i="23"/>
  <c r="B58" i="22"/>
  <c r="B61" i="22" s="1"/>
  <c r="B64" i="22"/>
  <c r="I88" i="21"/>
  <c r="I88" i="24"/>
  <c r="I88" i="22"/>
  <c r="B58" i="21"/>
  <c r="B61" i="21" s="1"/>
  <c r="I88" i="20"/>
  <c r="B58" i="20"/>
  <c r="B61" i="20" s="1"/>
  <c r="B64" i="20"/>
  <c r="I88" i="19"/>
  <c r="B58" i="19"/>
  <c r="B61" i="19" s="1"/>
  <c r="I88" i="18"/>
  <c r="B58" i="18"/>
  <c r="B61" i="18" s="1"/>
  <c r="B64" i="19"/>
  <c r="B64" i="23"/>
  <c r="B64" i="21"/>
  <c r="B51" i="19"/>
  <c r="B63" i="19" s="1"/>
  <c r="B51" i="24"/>
  <c r="B63" i="24" s="1"/>
  <c r="B66" i="24" s="1"/>
  <c r="B51" i="23"/>
  <c r="B63" i="23" s="1"/>
  <c r="B51" i="22"/>
  <c r="B63" i="22" s="1"/>
  <c r="B51" i="21"/>
  <c r="B63" i="21" s="1"/>
  <c r="B51" i="20"/>
  <c r="B63" i="20" s="1"/>
  <c r="B58" i="17"/>
  <c r="B61" i="17" s="1"/>
  <c r="I88" i="17"/>
  <c r="I88" i="16"/>
  <c r="B58" i="16"/>
  <c r="B61" i="16" s="1"/>
  <c r="I88" i="15"/>
  <c r="B58" i="15"/>
  <c r="B61" i="15" s="1"/>
  <c r="I88" i="14"/>
  <c r="B58" i="14"/>
  <c r="B61" i="14" s="1"/>
  <c r="B64" i="14"/>
  <c r="I88" i="13"/>
  <c r="B58" i="13"/>
  <c r="B61" i="13" s="1"/>
  <c r="B64" i="18"/>
  <c r="B64" i="16"/>
  <c r="B64" i="13"/>
  <c r="B64" i="17"/>
  <c r="B64" i="15"/>
  <c r="B51" i="13"/>
  <c r="B63" i="13" s="1"/>
  <c r="B51" i="18"/>
  <c r="B63" i="18" s="1"/>
  <c r="B51" i="17"/>
  <c r="B63" i="17" s="1"/>
  <c r="B51" i="16"/>
  <c r="B63" i="16" s="1"/>
  <c r="B51" i="15"/>
  <c r="B63" i="15" s="1"/>
  <c r="B51" i="14"/>
  <c r="B63" i="14" s="1"/>
  <c r="L46" i="9"/>
  <c r="L44" i="9"/>
  <c r="B66" i="23" l="1"/>
  <c r="B68" i="23" s="1"/>
  <c r="B66" i="30"/>
  <c r="B68" i="30" s="1"/>
  <c r="B66" i="17"/>
  <c r="B68" i="17" s="1"/>
  <c r="B66" i="29"/>
  <c r="B68" i="29" s="1"/>
  <c r="B66" i="25"/>
  <c r="B68" i="25" s="1"/>
  <c r="B68" i="24"/>
  <c r="B66" i="31"/>
  <c r="B68" i="31" s="1"/>
  <c r="B66" i="18"/>
  <c r="B68" i="18" s="1"/>
  <c r="B66" i="26"/>
  <c r="B68" i="26" s="1"/>
  <c r="B66" i="22"/>
  <c r="B68" i="22" s="1"/>
  <c r="B68" i="28"/>
  <c r="B66" i="21"/>
  <c r="B68" i="21" s="1"/>
  <c r="B66" i="20"/>
  <c r="B68" i="20" s="1"/>
  <c r="B66" i="19"/>
  <c r="B68" i="19" s="1"/>
  <c r="B66" i="16"/>
  <c r="B68" i="16" s="1"/>
  <c r="B66" i="15"/>
  <c r="B68" i="15" s="1"/>
  <c r="B66" i="14"/>
  <c r="B68" i="14" s="1"/>
  <c r="B66" i="13"/>
  <c r="B68" i="13" s="1"/>
  <c r="A88" i="8"/>
  <c r="I86" i="8"/>
  <c r="I76" i="8"/>
  <c r="I75" i="8" s="1"/>
  <c r="B72" i="8"/>
  <c r="I59" i="8"/>
  <c r="B59" i="8"/>
  <c r="M46" i="8"/>
  <c r="M56" i="8" s="1"/>
  <c r="L46" i="8"/>
  <c r="L56" i="8" s="1"/>
  <c r="K46" i="8"/>
  <c r="K56" i="8" s="1"/>
  <c r="J46" i="8"/>
  <c r="J56" i="8" s="1"/>
  <c r="I46" i="8"/>
  <c r="I56" i="8" s="1"/>
  <c r="H46" i="8"/>
  <c r="H56" i="8" s="1"/>
  <c r="G46" i="8"/>
  <c r="G56" i="8" s="1"/>
  <c r="F46" i="8"/>
  <c r="F56" i="8" s="1"/>
  <c r="E46" i="8"/>
  <c r="E56" i="8" s="1"/>
  <c r="D46" i="8"/>
  <c r="D56" i="8" s="1"/>
  <c r="C46" i="8"/>
  <c r="B46" i="8"/>
  <c r="M44" i="8"/>
  <c r="M51" i="8" s="1"/>
  <c r="L44" i="8"/>
  <c r="L51" i="8" s="1"/>
  <c r="K44" i="8"/>
  <c r="K51" i="8" s="1"/>
  <c r="J44" i="8"/>
  <c r="J51" i="8" s="1"/>
  <c r="I44" i="8"/>
  <c r="I51" i="8" s="1"/>
  <c r="H44" i="8"/>
  <c r="H51" i="8" s="1"/>
  <c r="G44" i="8"/>
  <c r="G51" i="8" s="1"/>
  <c r="F44" i="8"/>
  <c r="F51" i="8" s="1"/>
  <c r="E44" i="8"/>
  <c r="E51" i="8" s="1"/>
  <c r="D44" i="8"/>
  <c r="D51" i="8" s="1"/>
  <c r="C44" i="8"/>
  <c r="C51" i="8" s="1"/>
  <c r="B44" i="8"/>
  <c r="A88" i="9"/>
  <c r="I86" i="9"/>
  <c r="I76" i="9"/>
  <c r="I75" i="9" s="1"/>
  <c r="B72" i="9"/>
  <c r="I59" i="9"/>
  <c r="B59" i="9"/>
  <c r="M46" i="9"/>
  <c r="M56" i="9" s="1"/>
  <c r="L56" i="9"/>
  <c r="K46" i="9"/>
  <c r="K56" i="9" s="1"/>
  <c r="J46" i="9"/>
  <c r="J56" i="9" s="1"/>
  <c r="I46" i="9"/>
  <c r="I56" i="9" s="1"/>
  <c r="H46" i="9"/>
  <c r="H56" i="9" s="1"/>
  <c r="G46" i="9"/>
  <c r="G56" i="9" s="1"/>
  <c r="F46" i="9"/>
  <c r="F56" i="9" s="1"/>
  <c r="E46" i="9"/>
  <c r="E56" i="9" s="1"/>
  <c r="D46" i="9"/>
  <c r="D56" i="9" s="1"/>
  <c r="C46" i="9"/>
  <c r="B46" i="9"/>
  <c r="M44" i="9"/>
  <c r="M51" i="9" s="1"/>
  <c r="L51" i="9"/>
  <c r="K44" i="9"/>
  <c r="K51" i="9" s="1"/>
  <c r="J44" i="9"/>
  <c r="J51" i="9" s="1"/>
  <c r="I44" i="9"/>
  <c r="I51" i="9" s="1"/>
  <c r="H44" i="9"/>
  <c r="H51" i="9" s="1"/>
  <c r="G44" i="9"/>
  <c r="G51" i="9" s="1"/>
  <c r="F44" i="9"/>
  <c r="F51" i="9" s="1"/>
  <c r="E44" i="9"/>
  <c r="E51" i="9" s="1"/>
  <c r="D44" i="9"/>
  <c r="D51" i="9" s="1"/>
  <c r="C44" i="9"/>
  <c r="C51" i="9" s="1"/>
  <c r="B44" i="9"/>
  <c r="A88" i="10"/>
  <c r="I86" i="10"/>
  <c r="I76" i="10"/>
  <c r="I75" i="10" s="1"/>
  <c r="B72" i="10"/>
  <c r="I59" i="10"/>
  <c r="B59" i="10"/>
  <c r="M46" i="10"/>
  <c r="M56" i="10" s="1"/>
  <c r="L56" i="10"/>
  <c r="K46" i="10"/>
  <c r="K56" i="10" s="1"/>
  <c r="J46" i="10"/>
  <c r="J56" i="10" s="1"/>
  <c r="I46" i="10"/>
  <c r="I56" i="10" s="1"/>
  <c r="H46" i="10"/>
  <c r="H56" i="10" s="1"/>
  <c r="G46" i="10"/>
  <c r="G56" i="10" s="1"/>
  <c r="F46" i="10"/>
  <c r="F56" i="10" s="1"/>
  <c r="E46" i="10"/>
  <c r="E56" i="10" s="1"/>
  <c r="D46" i="10"/>
  <c r="D56" i="10" s="1"/>
  <c r="C46" i="10"/>
  <c r="B46" i="10"/>
  <c r="M44" i="10"/>
  <c r="M51" i="10" s="1"/>
  <c r="L51" i="10"/>
  <c r="K44" i="10"/>
  <c r="K51" i="10" s="1"/>
  <c r="J44" i="10"/>
  <c r="J51" i="10" s="1"/>
  <c r="I44" i="10"/>
  <c r="I51" i="10" s="1"/>
  <c r="H44" i="10"/>
  <c r="H51" i="10" s="1"/>
  <c r="G44" i="10"/>
  <c r="G51" i="10" s="1"/>
  <c r="F44" i="10"/>
  <c r="F51" i="10" s="1"/>
  <c r="E44" i="10"/>
  <c r="E51" i="10" s="1"/>
  <c r="D44" i="10"/>
  <c r="D51" i="10" s="1"/>
  <c r="C44" i="10"/>
  <c r="C51" i="10" s="1"/>
  <c r="B44" i="10"/>
  <c r="A88" i="11"/>
  <c r="I86" i="11"/>
  <c r="I76" i="11"/>
  <c r="I75" i="11" s="1"/>
  <c r="B72" i="11"/>
  <c r="I59" i="11"/>
  <c r="B59" i="11"/>
  <c r="M46" i="11"/>
  <c r="M56" i="11" s="1"/>
  <c r="L46" i="11"/>
  <c r="L56" i="11" s="1"/>
  <c r="K46" i="11"/>
  <c r="K56" i="11" s="1"/>
  <c r="J46" i="11"/>
  <c r="J56" i="11" s="1"/>
  <c r="I46" i="11"/>
  <c r="I56" i="11" s="1"/>
  <c r="H46" i="11"/>
  <c r="H56" i="11" s="1"/>
  <c r="G46" i="11"/>
  <c r="G56" i="11" s="1"/>
  <c r="F46" i="11"/>
  <c r="F56" i="11" s="1"/>
  <c r="E46" i="11"/>
  <c r="E56" i="11" s="1"/>
  <c r="D46" i="11"/>
  <c r="D56" i="11" s="1"/>
  <c r="C46" i="11"/>
  <c r="B46" i="11"/>
  <c r="M44" i="11"/>
  <c r="M51" i="11" s="1"/>
  <c r="L44" i="11"/>
  <c r="L51" i="11" s="1"/>
  <c r="K44" i="11"/>
  <c r="K51" i="11" s="1"/>
  <c r="J44" i="11"/>
  <c r="J51" i="11" s="1"/>
  <c r="I44" i="11"/>
  <c r="I51" i="11" s="1"/>
  <c r="H44" i="11"/>
  <c r="H51" i="11" s="1"/>
  <c r="G44" i="11"/>
  <c r="G51" i="11" s="1"/>
  <c r="F44" i="11"/>
  <c r="F51" i="11" s="1"/>
  <c r="E44" i="11"/>
  <c r="E51" i="11" s="1"/>
  <c r="D44" i="11"/>
  <c r="D51" i="11" s="1"/>
  <c r="C44" i="11"/>
  <c r="C51" i="11" s="1"/>
  <c r="B44" i="11"/>
  <c r="A88" i="12"/>
  <c r="I86" i="12"/>
  <c r="I76" i="12"/>
  <c r="I75" i="12" s="1"/>
  <c r="B72" i="12"/>
  <c r="I59" i="12"/>
  <c r="B59" i="12"/>
  <c r="M46" i="12"/>
  <c r="M56" i="12" s="1"/>
  <c r="L46" i="12"/>
  <c r="L56" i="12" s="1"/>
  <c r="K46" i="12"/>
  <c r="K56" i="12" s="1"/>
  <c r="J46" i="12"/>
  <c r="J56" i="12" s="1"/>
  <c r="I46" i="12"/>
  <c r="I56" i="12" s="1"/>
  <c r="H46" i="12"/>
  <c r="H56" i="12" s="1"/>
  <c r="G46" i="12"/>
  <c r="G56" i="12" s="1"/>
  <c r="F46" i="12"/>
  <c r="F56" i="12" s="1"/>
  <c r="E46" i="12"/>
  <c r="E56" i="12" s="1"/>
  <c r="D46" i="12"/>
  <c r="D56" i="12" s="1"/>
  <c r="C46" i="12"/>
  <c r="B46" i="12"/>
  <c r="M44" i="12"/>
  <c r="M51" i="12" s="1"/>
  <c r="L44" i="12"/>
  <c r="L51" i="12" s="1"/>
  <c r="K44" i="12"/>
  <c r="K51" i="12" s="1"/>
  <c r="J44" i="12"/>
  <c r="J51" i="12" s="1"/>
  <c r="I44" i="12"/>
  <c r="I51" i="12" s="1"/>
  <c r="H44" i="12"/>
  <c r="H51" i="12" s="1"/>
  <c r="G44" i="12"/>
  <c r="G51" i="12" s="1"/>
  <c r="F44" i="12"/>
  <c r="F51" i="12" s="1"/>
  <c r="E44" i="12"/>
  <c r="E51" i="12" s="1"/>
  <c r="D44" i="12"/>
  <c r="D51" i="12" s="1"/>
  <c r="C44" i="12"/>
  <c r="C51" i="12" s="1"/>
  <c r="B44" i="12"/>
  <c r="A88" i="7"/>
  <c r="I86" i="7"/>
  <c r="I76" i="7"/>
  <c r="I75" i="7"/>
  <c r="B72" i="7"/>
  <c r="I59" i="7"/>
  <c r="B59" i="7"/>
  <c r="M46" i="7"/>
  <c r="M56" i="7" s="1"/>
  <c r="L46" i="7"/>
  <c r="L56" i="7" s="1"/>
  <c r="K46" i="7"/>
  <c r="K56" i="7" s="1"/>
  <c r="J46" i="7"/>
  <c r="J56" i="7" s="1"/>
  <c r="I46" i="7"/>
  <c r="I56" i="7" s="1"/>
  <c r="H46" i="7"/>
  <c r="H56" i="7" s="1"/>
  <c r="G46" i="7"/>
  <c r="G56" i="7" s="1"/>
  <c r="F46" i="7"/>
  <c r="F56" i="7" s="1"/>
  <c r="E46" i="7"/>
  <c r="E56" i="7" s="1"/>
  <c r="D46" i="7"/>
  <c r="D56" i="7" s="1"/>
  <c r="C46" i="7"/>
  <c r="B46" i="7"/>
  <c r="M44" i="7"/>
  <c r="M51" i="7" s="1"/>
  <c r="L44" i="7"/>
  <c r="L51" i="7" s="1"/>
  <c r="K44" i="7"/>
  <c r="K51" i="7" s="1"/>
  <c r="J44" i="7"/>
  <c r="J51" i="7" s="1"/>
  <c r="I44" i="7"/>
  <c r="I51" i="7" s="1"/>
  <c r="H44" i="7"/>
  <c r="H51" i="7" s="1"/>
  <c r="G44" i="7"/>
  <c r="G51" i="7" s="1"/>
  <c r="F44" i="7"/>
  <c r="F51" i="7" s="1"/>
  <c r="E44" i="7"/>
  <c r="E51" i="7" s="1"/>
  <c r="D44" i="7"/>
  <c r="D51" i="7" s="1"/>
  <c r="C44" i="7"/>
  <c r="C51" i="7" s="1"/>
  <c r="B44" i="7"/>
  <c r="A88" i="5"/>
  <c r="I86" i="5"/>
  <c r="I76" i="5"/>
  <c r="I75" i="5" s="1"/>
  <c r="B72" i="5"/>
  <c r="I59" i="5"/>
  <c r="B59" i="5"/>
  <c r="M46" i="5"/>
  <c r="M56" i="5" s="1"/>
  <c r="L46" i="5"/>
  <c r="L56" i="5" s="1"/>
  <c r="K46" i="5"/>
  <c r="K56" i="5" s="1"/>
  <c r="J46" i="5"/>
  <c r="J56" i="5" s="1"/>
  <c r="I46" i="5"/>
  <c r="I56" i="5" s="1"/>
  <c r="H46" i="5"/>
  <c r="H56" i="5" s="1"/>
  <c r="G46" i="5"/>
  <c r="G56" i="5" s="1"/>
  <c r="F46" i="5"/>
  <c r="F56" i="5" s="1"/>
  <c r="E46" i="5"/>
  <c r="E56" i="5" s="1"/>
  <c r="D46" i="5"/>
  <c r="D56" i="5" s="1"/>
  <c r="C46" i="5"/>
  <c r="B46" i="5"/>
  <c r="M44" i="5"/>
  <c r="M51" i="5" s="1"/>
  <c r="L44" i="5"/>
  <c r="L51" i="5" s="1"/>
  <c r="K44" i="5"/>
  <c r="K51" i="5" s="1"/>
  <c r="J44" i="5"/>
  <c r="J51" i="5" s="1"/>
  <c r="I44" i="5"/>
  <c r="I51" i="5" s="1"/>
  <c r="H44" i="5"/>
  <c r="H51" i="5" s="1"/>
  <c r="G44" i="5"/>
  <c r="G51" i="5" s="1"/>
  <c r="F44" i="5"/>
  <c r="F51" i="5" s="1"/>
  <c r="E44" i="5"/>
  <c r="E51" i="5" s="1"/>
  <c r="D44" i="5"/>
  <c r="D51" i="5" s="1"/>
  <c r="C44" i="5"/>
  <c r="C51" i="5" s="1"/>
  <c r="B44" i="5"/>
  <c r="A88" i="6"/>
  <c r="I86" i="6"/>
  <c r="I76" i="6"/>
  <c r="I75" i="6"/>
  <c r="B72" i="6"/>
  <c r="I59" i="6"/>
  <c r="B59" i="6"/>
  <c r="M46" i="6"/>
  <c r="M56" i="6" s="1"/>
  <c r="L46" i="6"/>
  <c r="L56" i="6" s="1"/>
  <c r="K46" i="6"/>
  <c r="K56" i="6" s="1"/>
  <c r="J46" i="6"/>
  <c r="J56" i="6" s="1"/>
  <c r="I46" i="6"/>
  <c r="I56" i="6" s="1"/>
  <c r="H46" i="6"/>
  <c r="H56" i="6" s="1"/>
  <c r="G46" i="6"/>
  <c r="G56" i="6" s="1"/>
  <c r="F46" i="6"/>
  <c r="F56" i="6" s="1"/>
  <c r="E46" i="6"/>
  <c r="E56" i="6" s="1"/>
  <c r="D46" i="6"/>
  <c r="D56" i="6" s="1"/>
  <c r="C46" i="6"/>
  <c r="B46" i="6"/>
  <c r="M44" i="6"/>
  <c r="M51" i="6" s="1"/>
  <c r="L44" i="6"/>
  <c r="L51" i="6" s="1"/>
  <c r="K44" i="6"/>
  <c r="K51" i="6" s="1"/>
  <c r="J44" i="6"/>
  <c r="J51" i="6" s="1"/>
  <c r="I44" i="6"/>
  <c r="I51" i="6" s="1"/>
  <c r="H44" i="6"/>
  <c r="H51" i="6" s="1"/>
  <c r="G44" i="6"/>
  <c r="G51" i="6" s="1"/>
  <c r="F44" i="6"/>
  <c r="F51" i="6" s="1"/>
  <c r="E44" i="6"/>
  <c r="E51" i="6" s="1"/>
  <c r="D44" i="6"/>
  <c r="D51" i="6" s="1"/>
  <c r="C44" i="6"/>
  <c r="C51" i="6" s="1"/>
  <c r="B44" i="6"/>
  <c r="A88" i="4"/>
  <c r="I86" i="4"/>
  <c r="I76" i="4"/>
  <c r="I75" i="4" s="1"/>
  <c r="B72" i="4"/>
  <c r="I59" i="4"/>
  <c r="B59" i="4"/>
  <c r="M46" i="4"/>
  <c r="M56" i="4" s="1"/>
  <c r="L46" i="4"/>
  <c r="L56" i="4" s="1"/>
  <c r="K46" i="4"/>
  <c r="K56" i="4" s="1"/>
  <c r="J46" i="4"/>
  <c r="J56" i="4" s="1"/>
  <c r="I46" i="4"/>
  <c r="I56" i="4" s="1"/>
  <c r="H46" i="4"/>
  <c r="H56" i="4" s="1"/>
  <c r="G46" i="4"/>
  <c r="G56" i="4" s="1"/>
  <c r="F46" i="4"/>
  <c r="F56" i="4" s="1"/>
  <c r="E46" i="4"/>
  <c r="E56" i="4" s="1"/>
  <c r="D46" i="4"/>
  <c r="D56" i="4" s="1"/>
  <c r="C46" i="4"/>
  <c r="B46" i="4"/>
  <c r="M44" i="4"/>
  <c r="M51" i="4" s="1"/>
  <c r="L44" i="4"/>
  <c r="L51" i="4" s="1"/>
  <c r="K44" i="4"/>
  <c r="K51" i="4" s="1"/>
  <c r="J44" i="4"/>
  <c r="J51" i="4" s="1"/>
  <c r="I44" i="4"/>
  <c r="I51" i="4" s="1"/>
  <c r="H44" i="4"/>
  <c r="H51" i="4" s="1"/>
  <c r="G44" i="4"/>
  <c r="G51" i="4" s="1"/>
  <c r="F44" i="4"/>
  <c r="F51" i="4" s="1"/>
  <c r="E44" i="4"/>
  <c r="E51" i="4" s="1"/>
  <c r="D44" i="4"/>
  <c r="D51" i="4" s="1"/>
  <c r="C44" i="4"/>
  <c r="C51" i="4" s="1"/>
  <c r="B44" i="4"/>
  <c r="A88" i="3"/>
  <c r="I86" i="3"/>
  <c r="I76" i="3"/>
  <c r="I75" i="3" s="1"/>
  <c r="B72" i="3"/>
  <c r="I59" i="3"/>
  <c r="B59" i="3"/>
  <c r="M46" i="3"/>
  <c r="M56" i="3" s="1"/>
  <c r="L46" i="3"/>
  <c r="L56" i="3" s="1"/>
  <c r="K46" i="3"/>
  <c r="K56" i="3" s="1"/>
  <c r="J46" i="3"/>
  <c r="J56" i="3" s="1"/>
  <c r="I46" i="3"/>
  <c r="I56" i="3" s="1"/>
  <c r="H46" i="3"/>
  <c r="H56" i="3" s="1"/>
  <c r="G46" i="3"/>
  <c r="G56" i="3" s="1"/>
  <c r="F46" i="3"/>
  <c r="F56" i="3" s="1"/>
  <c r="E46" i="3"/>
  <c r="E56" i="3" s="1"/>
  <c r="D46" i="3"/>
  <c r="D56" i="3" s="1"/>
  <c r="C46" i="3"/>
  <c r="B46" i="3"/>
  <c r="M44" i="3"/>
  <c r="M51" i="3" s="1"/>
  <c r="L44" i="3"/>
  <c r="L51" i="3" s="1"/>
  <c r="K44" i="3"/>
  <c r="K51" i="3" s="1"/>
  <c r="J44" i="3"/>
  <c r="J51" i="3" s="1"/>
  <c r="I44" i="3"/>
  <c r="I51" i="3" s="1"/>
  <c r="H44" i="3"/>
  <c r="H51" i="3" s="1"/>
  <c r="G44" i="3"/>
  <c r="G51" i="3" s="1"/>
  <c r="F44" i="3"/>
  <c r="F51" i="3" s="1"/>
  <c r="E44" i="3"/>
  <c r="E51" i="3" s="1"/>
  <c r="D44" i="3"/>
  <c r="D51" i="3" s="1"/>
  <c r="C44" i="3"/>
  <c r="C51" i="3" s="1"/>
  <c r="B44" i="3"/>
  <c r="A88" i="2"/>
  <c r="I86" i="2"/>
  <c r="I76" i="2"/>
  <c r="I75" i="2" s="1"/>
  <c r="B72" i="2"/>
  <c r="I59" i="2"/>
  <c r="B59" i="2"/>
  <c r="M46" i="2"/>
  <c r="M56" i="2" s="1"/>
  <c r="L46" i="2"/>
  <c r="L56" i="2" s="1"/>
  <c r="K46" i="2"/>
  <c r="K56" i="2" s="1"/>
  <c r="J46" i="2"/>
  <c r="J56" i="2" s="1"/>
  <c r="I46" i="2"/>
  <c r="I56" i="2" s="1"/>
  <c r="H46" i="2"/>
  <c r="H56" i="2" s="1"/>
  <c r="G46" i="2"/>
  <c r="G56" i="2" s="1"/>
  <c r="F46" i="2"/>
  <c r="F56" i="2" s="1"/>
  <c r="E46" i="2"/>
  <c r="E56" i="2" s="1"/>
  <c r="D46" i="2"/>
  <c r="D56" i="2" s="1"/>
  <c r="C46" i="2"/>
  <c r="B46" i="2"/>
  <c r="M44" i="2"/>
  <c r="M51" i="2" s="1"/>
  <c r="L44" i="2"/>
  <c r="L51" i="2" s="1"/>
  <c r="K44" i="2"/>
  <c r="K51" i="2" s="1"/>
  <c r="J44" i="2"/>
  <c r="J51" i="2" s="1"/>
  <c r="I44" i="2"/>
  <c r="I51" i="2" s="1"/>
  <c r="H44" i="2"/>
  <c r="H51" i="2" s="1"/>
  <c r="G44" i="2"/>
  <c r="G51" i="2" s="1"/>
  <c r="F44" i="2"/>
  <c r="F51" i="2" s="1"/>
  <c r="E44" i="2"/>
  <c r="E51" i="2" s="1"/>
  <c r="D44" i="2"/>
  <c r="D51" i="2" s="1"/>
  <c r="C44" i="2"/>
  <c r="C51" i="2" s="1"/>
  <c r="B44" i="2"/>
  <c r="A88" i="1"/>
  <c r="I86" i="1"/>
  <c r="I76" i="1"/>
  <c r="I75" i="1" s="1"/>
  <c r="B72" i="1"/>
  <c r="I59" i="1"/>
  <c r="B59" i="1"/>
  <c r="M46" i="1"/>
  <c r="M56" i="1" s="1"/>
  <c r="L46" i="1"/>
  <c r="L56" i="1" s="1"/>
  <c r="K46" i="1"/>
  <c r="K56" i="1" s="1"/>
  <c r="J46" i="1"/>
  <c r="J56" i="1" s="1"/>
  <c r="I46" i="1"/>
  <c r="I56" i="1" s="1"/>
  <c r="H46" i="1"/>
  <c r="H56" i="1" s="1"/>
  <c r="G46" i="1"/>
  <c r="G56" i="1" s="1"/>
  <c r="F46" i="1"/>
  <c r="F56" i="1" s="1"/>
  <c r="E46" i="1"/>
  <c r="E56" i="1" s="1"/>
  <c r="D46" i="1"/>
  <c r="D56" i="1" s="1"/>
  <c r="C46" i="1"/>
  <c r="B46" i="1"/>
  <c r="M44" i="1"/>
  <c r="M51" i="1" s="1"/>
  <c r="L44" i="1"/>
  <c r="L51" i="1" s="1"/>
  <c r="K44" i="1"/>
  <c r="K51" i="1" s="1"/>
  <c r="J44" i="1"/>
  <c r="J51" i="1" s="1"/>
  <c r="I44" i="1"/>
  <c r="I51" i="1" s="1"/>
  <c r="H44" i="1"/>
  <c r="H51" i="1" s="1"/>
  <c r="G44" i="1"/>
  <c r="G51" i="1" s="1"/>
  <c r="F44" i="1"/>
  <c r="F51" i="1" s="1"/>
  <c r="E44" i="1"/>
  <c r="E51" i="1" s="1"/>
  <c r="D44" i="1"/>
  <c r="D51" i="1" s="1"/>
  <c r="C44" i="1"/>
  <c r="C51" i="1" s="1"/>
  <c r="B44" i="1"/>
  <c r="B64" i="11" l="1"/>
  <c r="I88" i="12"/>
  <c r="B58" i="12"/>
  <c r="B61" i="12" s="1"/>
  <c r="I88" i="11"/>
  <c r="B58" i="11"/>
  <c r="B61" i="11" s="1"/>
  <c r="I88" i="10"/>
  <c r="B58" i="10"/>
  <c r="B61" i="10" s="1"/>
  <c r="I88" i="9"/>
  <c r="B58" i="9"/>
  <c r="B61" i="9" s="1"/>
  <c r="I88" i="8"/>
  <c r="B64" i="8"/>
  <c r="B58" i="8"/>
  <c r="B61" i="8" s="1"/>
  <c r="B58" i="7"/>
  <c r="B61" i="7" s="1"/>
  <c r="B64" i="7"/>
  <c r="I88" i="7"/>
  <c r="B64" i="6"/>
  <c r="I88" i="6"/>
  <c r="B58" i="6"/>
  <c r="B61" i="6" s="1"/>
  <c r="B64" i="12"/>
  <c r="B64" i="10"/>
  <c r="B64" i="9"/>
  <c r="B51" i="7"/>
  <c r="B63" i="7" s="1"/>
  <c r="B66" i="7" s="1"/>
  <c r="B51" i="12"/>
  <c r="B63" i="12" s="1"/>
  <c r="B66" i="12" s="1"/>
  <c r="B68" i="12" s="1"/>
  <c r="B51" i="11"/>
  <c r="B63" i="11" s="1"/>
  <c r="B66" i="11" s="1"/>
  <c r="B51" i="10"/>
  <c r="B63" i="10" s="1"/>
  <c r="B51" i="9"/>
  <c r="B63" i="9" s="1"/>
  <c r="B51" i="8"/>
  <c r="B63" i="8" s="1"/>
  <c r="B66" i="8" s="1"/>
  <c r="B58" i="5"/>
  <c r="B61" i="5" s="1"/>
  <c r="I88" i="5"/>
  <c r="B58" i="4"/>
  <c r="B61" i="4" s="1"/>
  <c r="I88" i="4"/>
  <c r="I88" i="3"/>
  <c r="B58" i="3"/>
  <c r="B61" i="3" s="1"/>
  <c r="B64" i="3"/>
  <c r="B58" i="2"/>
  <c r="B61" i="2" s="1"/>
  <c r="B64" i="2"/>
  <c r="I88" i="2"/>
  <c r="I88" i="1"/>
  <c r="B64" i="1"/>
  <c r="B58" i="1"/>
  <c r="B61" i="1" s="1"/>
  <c r="B64" i="4"/>
  <c r="B64" i="5"/>
  <c r="B51" i="4"/>
  <c r="B63" i="4" s="1"/>
  <c r="B66" i="4" s="1"/>
  <c r="B51" i="6"/>
  <c r="B63" i="6" s="1"/>
  <c r="B51" i="5"/>
  <c r="B63" i="5" s="1"/>
  <c r="B51" i="3"/>
  <c r="B63" i="3" s="1"/>
  <c r="B66" i="3" s="1"/>
  <c r="B51" i="2"/>
  <c r="B63" i="2" s="1"/>
  <c r="B51" i="1"/>
  <c r="B63" i="1" s="1"/>
  <c r="B68" i="4" l="1"/>
  <c r="B66" i="6"/>
  <c r="B68" i="6" s="1"/>
  <c r="B68" i="11"/>
  <c r="B66" i="10"/>
  <c r="B68" i="10" s="1"/>
  <c r="B66" i="9"/>
  <c r="B68" i="9" s="1"/>
  <c r="B68" i="8"/>
  <c r="B68" i="7"/>
  <c r="B68" i="3"/>
  <c r="B66" i="2"/>
  <c r="B68" i="2" s="1"/>
  <c r="B66" i="1"/>
  <c r="B68" i="1" s="1"/>
  <c r="B66" i="5"/>
  <c r="B68" i="5" s="1"/>
</calcChain>
</file>

<file path=xl/sharedStrings.xml><?xml version="1.0" encoding="utf-8"?>
<sst xmlns="http://schemas.openxmlformats.org/spreadsheetml/2006/main" count="4403" uniqueCount="144">
  <si>
    <t>TAŞIYICI ADI</t>
  </si>
  <si>
    <t>SABAH</t>
  </si>
  <si>
    <t>SOĞUK</t>
  </si>
  <si>
    <t>BİZİM</t>
  </si>
  <si>
    <t>FARKLI</t>
  </si>
  <si>
    <t>İĞİNELİ</t>
  </si>
  <si>
    <t>SICAK</t>
  </si>
  <si>
    <t>SÜT</t>
  </si>
  <si>
    <t>ARABALAR</t>
  </si>
  <si>
    <t>FİYAT 1</t>
  </si>
  <si>
    <t>FİYAT 2</t>
  </si>
  <si>
    <t>FİYAT 3</t>
  </si>
  <si>
    <t>FİYAT 4</t>
  </si>
  <si>
    <t>FİYAT 5</t>
  </si>
  <si>
    <t>FİYAT</t>
  </si>
  <si>
    <t>CEMAL KARAKAYA</t>
  </si>
  <si>
    <t>DOĞAN DUYAR</t>
  </si>
  <si>
    <t>METİN SÖBÜÇOVALI</t>
  </si>
  <si>
    <t>MUSTAFA KARTOĞLU</t>
  </si>
  <si>
    <t>NURİYE ERER</t>
  </si>
  <si>
    <t>BAYRAM KAPLAN</t>
  </si>
  <si>
    <t>AYHAN DEMİRAY</t>
  </si>
  <si>
    <t>ŞERİFE BAYKAL</t>
  </si>
  <si>
    <t>MEHMET HALICI</t>
  </si>
  <si>
    <t>SERVET AKIN</t>
  </si>
  <si>
    <t>MERAL KALKAN</t>
  </si>
  <si>
    <t>MEHMET KOÇ</t>
  </si>
  <si>
    <t>HASAN ÖZKOÇ</t>
  </si>
  <si>
    <t>GÜLDEREN BAYIR</t>
  </si>
  <si>
    <t>MEHMET SARIGÜL</t>
  </si>
  <si>
    <t>MUSTAFA AKIN</t>
  </si>
  <si>
    <t>MELİHA GÜNDÜZ</t>
  </si>
  <si>
    <t>ABDULLAH AKIN</t>
  </si>
  <si>
    <t>MEHMET AKIN</t>
  </si>
  <si>
    <t>NUH EZEROĞLU</t>
  </si>
  <si>
    <t>MEHMET KAYA</t>
  </si>
  <si>
    <t>SEDAT AKIN</t>
  </si>
  <si>
    <t>HÜSEYİN GÖREN</t>
  </si>
  <si>
    <t>HALİL YAĞIZ</t>
  </si>
  <si>
    <t>AYŞE EZEROĞLU</t>
  </si>
  <si>
    <t>ERDOĞAN SOYLU</t>
  </si>
  <si>
    <t>DURMUŞ TATLI</t>
  </si>
  <si>
    <t>YAHYA UZ</t>
  </si>
  <si>
    <t>MUSTAFA USER</t>
  </si>
  <si>
    <t>NEJAT KAŞNAK</t>
  </si>
  <si>
    <t>RESUL SEYHAN</t>
  </si>
  <si>
    <t>SELAMİ EVSER</t>
  </si>
  <si>
    <t>HÜSEYİN AYLAÇ</t>
  </si>
  <si>
    <t>EROL KILIÇARSLAN</t>
  </si>
  <si>
    <t>AHMET ERNAZCI</t>
  </si>
  <si>
    <t>OSMAN AKBEL</t>
  </si>
  <si>
    <t>METİN GÜNAY</t>
  </si>
  <si>
    <t>CUMALİ SALBUR</t>
  </si>
  <si>
    <t>DEMİRELLER</t>
  </si>
  <si>
    <t>TOPLAM LT</t>
  </si>
  <si>
    <t>SÜT TAŞIYICI TOPLAM LT</t>
  </si>
  <si>
    <t>SÜT ALIŞ</t>
  </si>
  <si>
    <t>SICAK TL</t>
  </si>
  <si>
    <t>SOĞUK TL</t>
  </si>
  <si>
    <t>BİZİM TL</t>
  </si>
  <si>
    <t>FARKLI F.</t>
  </si>
  <si>
    <t>İĞNELİ</t>
  </si>
  <si>
    <t>TOPLAM TL</t>
  </si>
  <si>
    <t>TL</t>
  </si>
  <si>
    <t>SÜT TAŞIMA</t>
  </si>
  <si>
    <t>TAŞIMA</t>
  </si>
  <si>
    <t>ORT.TAŞ</t>
  </si>
  <si>
    <t>FAİYAT</t>
  </si>
  <si>
    <t>SÜT TAŞIYICI TOPLAM TL</t>
  </si>
  <si>
    <t>TOPLAM SÜT LT</t>
  </si>
  <si>
    <t>LT</t>
  </si>
  <si>
    <t>DÖKÜLEN SÜT</t>
  </si>
  <si>
    <t>GÜNLÜK G. SÜT :</t>
  </si>
  <si>
    <t>SABAH SÜT :</t>
  </si>
  <si>
    <t>GEN. TOPLAM SÜT LT</t>
  </si>
  <si>
    <t>AKŞAM SÜT :</t>
  </si>
  <si>
    <t>SICAK SÜT :</t>
  </si>
  <si>
    <t>TOPLAM SÜT TL</t>
  </si>
  <si>
    <t>SOĞUK SÜT :</t>
  </si>
  <si>
    <t>TOP. SÜT TAŞIMA TL</t>
  </si>
  <si>
    <t>İ M A L A T   H E S A B I</t>
  </si>
  <si>
    <t>SABAH SU :</t>
  </si>
  <si>
    <t>TOP. SÜT ALIŞ TL</t>
  </si>
  <si>
    <t>AKŞAM SU :</t>
  </si>
  <si>
    <t>BİR GÜN ÖNCE AKŞAMA SÜT :</t>
  </si>
  <si>
    <t>SÜT LT MALİYETİ TL</t>
  </si>
  <si>
    <t>AKŞAM GELEN SICAK SÜT :</t>
  </si>
  <si>
    <t>AKŞAM GELEN SOĞUK SÜT :</t>
  </si>
  <si>
    <t>İĞNELİ SÜT</t>
  </si>
  <si>
    <t>SABAH SICAK SÜT :</t>
  </si>
  <si>
    <t>SABAH SOGUK SÜT :</t>
  </si>
  <si>
    <t>ÇEKİLEN KREMA</t>
  </si>
  <si>
    <t>İŞLENEN SÜT TOZU :</t>
  </si>
  <si>
    <t>SABAH GELİP AKŞAMA DEVİR :</t>
  </si>
  <si>
    <t>İŞLENEN SÜT :</t>
  </si>
  <si>
    <t>SU :</t>
  </si>
  <si>
    <t>GİDEN SÜT :</t>
  </si>
  <si>
    <t>BEYAZ İMALAT :</t>
  </si>
  <si>
    <t>BEYAZ KREMA :</t>
  </si>
  <si>
    <t>KAŞAR İMALAT:</t>
  </si>
  <si>
    <t>KAŞAR KREMA :</t>
  </si>
  <si>
    <t>DÖKÜLEN SÜT :</t>
  </si>
  <si>
    <t>SEPERATÖR :</t>
  </si>
  <si>
    <t>SÜT DAGILIM TOP :</t>
  </si>
  <si>
    <t>FARK :</t>
  </si>
  <si>
    <t>01.07.2023 CUMARTESİ</t>
  </si>
  <si>
    <t>CUMARTESİ</t>
  </si>
  <si>
    <t>02.07.2023 PAZAR</t>
  </si>
  <si>
    <t>PAZAR</t>
  </si>
  <si>
    <t>03.07.2023 PAZARTESİ</t>
  </si>
  <si>
    <t>PAZARTESİ</t>
  </si>
  <si>
    <t>04.07.2023 SALI</t>
  </si>
  <si>
    <t>SALI</t>
  </si>
  <si>
    <t>ÇARŞAMBA</t>
  </si>
  <si>
    <t>06.07.2023 PERŞEMBE</t>
  </si>
  <si>
    <t>PERŞEMBE</t>
  </si>
  <si>
    <t>07.07.2023 CUMA</t>
  </si>
  <si>
    <t>CUMA</t>
  </si>
  <si>
    <t>08.07.2023 CUMARTESİ</t>
  </si>
  <si>
    <t>KUZUCU</t>
  </si>
  <si>
    <t>09.07.2023 PAZAR</t>
  </si>
  <si>
    <t>10.07.2023 PAZARTESİ</t>
  </si>
  <si>
    <t>11.07.2023 SALI</t>
  </si>
  <si>
    <t>12.07.2023 ÇARŞAMBA</t>
  </si>
  <si>
    <t>13.07.2023 PERŞEMBE</t>
  </si>
  <si>
    <t>14.07.2023 CUMA</t>
  </si>
  <si>
    <t>15.07.2023 CUMARTESİ</t>
  </si>
  <si>
    <t>16.07.2023 PAZAR</t>
  </si>
  <si>
    <t>17.07.2023 PAZARTESİ</t>
  </si>
  <si>
    <t>18.07.2023 SALI</t>
  </si>
  <si>
    <t>19.07.2023 ÇARŞAMBA</t>
  </si>
  <si>
    <t>20.07.2023 PERŞEMBE</t>
  </si>
  <si>
    <t>22.07.2023 CUMARTESİ</t>
  </si>
  <si>
    <t>21.07.2023 CUMA</t>
  </si>
  <si>
    <t>23.07.2023 PAZAR</t>
  </si>
  <si>
    <t>24.07.2023 PAZARTESİ</t>
  </si>
  <si>
    <t>25.07.2023 SALI</t>
  </si>
  <si>
    <t>26.07.2023 ÇARŞAMBA</t>
  </si>
  <si>
    <t>27.07.2023 PERŞEMBE</t>
  </si>
  <si>
    <t>28.07.2023 CUMA</t>
  </si>
  <si>
    <t>29.07.2023 CUMARTESİ</t>
  </si>
  <si>
    <t>30.07.2023 PAZAR</t>
  </si>
  <si>
    <t>31.07.2023 PAZARTESİ</t>
  </si>
  <si>
    <t>05.07.2023 ÇARŞAMBA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</si>
</sst>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\ &quot;₺&quot;"/>
    <numFmt numFmtId="165" formatCode="#,##0.00\ &quot;₺&quot;"/>
    <numFmt numFmtId="166" formatCode="#,##0.000\ &quot;TL&quot;"/>
    <numFmt numFmtId="167" formatCode="#,##0.0000\ &quot;₺&quot;"/>
    <numFmt numFmtId="168" formatCode="#,##0.00\ &quot;TL&quot;"/>
    <numFmt numFmtId="169" formatCode="#,##0.0000"/>
    <numFmt numFmtId="170" formatCode="dd/mm/yy;@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.5"/>
      <color theme="1"/>
      <name val="Calibri"/>
      <family val="2"/>
      <charset val="162"/>
      <scheme val="minor"/>
    </font>
    <font>
      <b/>
      <sz val="9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u val="double"/>
      <sz val="11"/>
      <color theme="1"/>
      <name val="Calibri"/>
      <family val="2"/>
      <charset val="162"/>
      <scheme val="minor"/>
    </font>
    <font>
      <b/>
      <sz val="36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0" fillId="0" borderId="0" xfId="0" applyFill="1"/>
    <xf numFmtId="0" fontId="3" fillId="0" borderId="8" xfId="0" applyFont="1" applyFill="1" applyBorder="1" applyAlignment="1">
      <alignment horizontal="center"/>
    </xf>
    <xf numFmtId="3" fontId="3" fillId="2" borderId="10" xfId="0" applyNumberFormat="1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/>
    </xf>
    <xf numFmtId="3" fontId="3" fillId="2" borderId="20" xfId="0" applyNumberFormat="1" applyFont="1" applyFill="1" applyBorder="1" applyAlignment="1">
      <alignment horizontal="center"/>
    </xf>
    <xf numFmtId="3" fontId="3" fillId="2" borderId="25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0" fillId="0" borderId="0" xfId="0" applyFill="1" applyBorder="1"/>
    <xf numFmtId="3" fontId="3" fillId="2" borderId="11" xfId="0" applyNumberFormat="1" applyFont="1" applyFill="1" applyBorder="1" applyAlignment="1">
      <alignment horizontal="center"/>
    </xf>
    <xf numFmtId="3" fontId="3" fillId="2" borderId="16" xfId="0" applyNumberFormat="1" applyFont="1" applyFill="1" applyBorder="1" applyAlignment="1">
      <alignment horizontal="center"/>
    </xf>
    <xf numFmtId="0" fontId="0" fillId="2" borderId="0" xfId="0" applyFill="1"/>
    <xf numFmtId="0" fontId="3" fillId="0" borderId="35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4" fontId="3" fillId="0" borderId="36" xfId="0" applyNumberFormat="1" applyFont="1" applyFill="1" applyBorder="1" applyAlignment="1">
      <alignment horizontal="right"/>
    </xf>
    <xf numFmtId="4" fontId="3" fillId="0" borderId="37" xfId="0" applyNumberFormat="1" applyFont="1" applyFill="1" applyBorder="1" applyAlignment="1">
      <alignment horizontal="right"/>
    </xf>
    <xf numFmtId="4" fontId="3" fillId="0" borderId="38" xfId="0" applyNumberFormat="1" applyFont="1" applyFill="1" applyBorder="1" applyAlignment="1">
      <alignment horizontal="right"/>
    </xf>
    <xf numFmtId="4" fontId="3" fillId="0" borderId="39" xfId="0" applyNumberFormat="1" applyFont="1" applyFill="1" applyBorder="1" applyAlignment="1">
      <alignment horizontal="right"/>
    </xf>
    <xf numFmtId="4" fontId="3" fillId="0" borderId="40" xfId="0" applyNumberFormat="1" applyFont="1" applyFill="1" applyBorder="1" applyAlignment="1">
      <alignment horizontal="right"/>
    </xf>
    <xf numFmtId="2" fontId="3" fillId="0" borderId="36" xfId="0" applyNumberFormat="1" applyFont="1" applyFill="1" applyBorder="1" applyAlignment="1">
      <alignment horizontal="right"/>
    </xf>
    <xf numFmtId="2" fontId="3" fillId="0" borderId="37" xfId="0" applyNumberFormat="1" applyFont="1" applyFill="1" applyBorder="1" applyAlignment="1">
      <alignment horizontal="right"/>
    </xf>
    <xf numFmtId="2" fontId="3" fillId="0" borderId="38" xfId="0" applyNumberFormat="1" applyFont="1" applyFill="1" applyBorder="1" applyAlignment="1">
      <alignment horizontal="right"/>
    </xf>
    <xf numFmtId="2" fontId="3" fillId="0" borderId="39" xfId="0" applyNumberFormat="1" applyFont="1" applyFill="1" applyBorder="1" applyAlignment="1">
      <alignment horizontal="right"/>
    </xf>
    <xf numFmtId="2" fontId="3" fillId="0" borderId="40" xfId="0" applyNumberFormat="1" applyFont="1" applyFill="1" applyBorder="1" applyAlignment="1">
      <alignment horizontal="right"/>
    </xf>
    <xf numFmtId="0" fontId="3" fillId="0" borderId="4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textRotation="180"/>
    </xf>
    <xf numFmtId="0" fontId="3" fillId="0" borderId="43" xfId="0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164" fontId="3" fillId="0" borderId="27" xfId="0" applyNumberFormat="1" applyFont="1" applyFill="1" applyBorder="1" applyAlignment="1">
      <alignment horizontal="center"/>
    </xf>
    <xf numFmtId="164" fontId="3" fillId="0" borderId="26" xfId="0" applyNumberFormat="1" applyFont="1" applyFill="1" applyBorder="1" applyAlignment="1">
      <alignment horizontal="center"/>
    </xf>
    <xf numFmtId="164" fontId="3" fillId="0" borderId="34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165" fontId="3" fillId="0" borderId="25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3" fillId="0" borderId="36" xfId="0" applyNumberFormat="1" applyFont="1" applyFill="1" applyBorder="1" applyAlignment="1">
      <alignment horizontal="center"/>
    </xf>
    <xf numFmtId="4" fontId="3" fillId="0" borderId="37" xfId="0" applyNumberFormat="1" applyFont="1" applyFill="1" applyBorder="1" applyAlignment="1">
      <alignment horizontal="center"/>
    </xf>
    <xf numFmtId="4" fontId="3" fillId="0" borderId="38" xfId="0" applyNumberFormat="1" applyFont="1" applyFill="1" applyBorder="1" applyAlignment="1">
      <alignment horizontal="center"/>
    </xf>
    <xf numFmtId="4" fontId="3" fillId="0" borderId="39" xfId="0" applyNumberFormat="1" applyFont="1" applyFill="1" applyBorder="1" applyAlignment="1">
      <alignment horizontal="center"/>
    </xf>
    <xf numFmtId="4" fontId="3" fillId="0" borderId="40" xfId="0" applyNumberFormat="1" applyFont="1" applyFill="1" applyBorder="1" applyAlignment="1">
      <alignment horizontal="center"/>
    </xf>
    <xf numFmtId="3" fontId="3" fillId="0" borderId="3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3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vertical="center" textRotation="180"/>
    </xf>
    <xf numFmtId="166" fontId="3" fillId="0" borderId="24" xfId="0" applyNumberFormat="1" applyFont="1" applyFill="1" applyBorder="1" applyAlignment="1">
      <alignment horizontal="center"/>
    </xf>
    <xf numFmtId="166" fontId="3" fillId="0" borderId="25" xfId="0" applyNumberFormat="1" applyFont="1" applyFill="1" applyBorder="1" applyAlignment="1">
      <alignment horizontal="center"/>
    </xf>
    <xf numFmtId="167" fontId="3" fillId="0" borderId="27" xfId="0" applyNumberFormat="1" applyFont="1" applyFill="1" applyBorder="1" applyAlignment="1">
      <alignment horizontal="center"/>
    </xf>
    <xf numFmtId="167" fontId="3" fillId="0" borderId="26" xfId="0" applyNumberFormat="1" applyFont="1" applyFill="1" applyBorder="1" applyAlignment="1">
      <alignment horizontal="center"/>
    </xf>
    <xf numFmtId="167" fontId="3" fillId="0" borderId="34" xfId="0" applyNumberFormat="1" applyFont="1" applyFill="1" applyBorder="1" applyAlignment="1">
      <alignment horizontal="center"/>
    </xf>
    <xf numFmtId="167" fontId="3" fillId="0" borderId="24" xfId="0" applyNumberFormat="1" applyFont="1" applyFill="1" applyBorder="1" applyAlignment="1">
      <alignment horizontal="center"/>
    </xf>
    <xf numFmtId="167" fontId="3" fillId="0" borderId="25" xfId="0" applyNumberFormat="1" applyFont="1" applyFill="1" applyBorder="1" applyAlignment="1">
      <alignment horizontal="center"/>
    </xf>
    <xf numFmtId="168" fontId="3" fillId="0" borderId="36" xfId="0" applyNumberFormat="1" applyFont="1" applyFill="1" applyBorder="1" applyAlignment="1">
      <alignment horizontal="center"/>
    </xf>
    <xf numFmtId="168" fontId="3" fillId="0" borderId="37" xfId="0" applyNumberFormat="1" applyFont="1" applyFill="1" applyBorder="1" applyAlignment="1">
      <alignment horizontal="center"/>
    </xf>
    <xf numFmtId="165" fontId="3" fillId="0" borderId="38" xfId="0" applyNumberFormat="1" applyFont="1" applyFill="1" applyBorder="1" applyAlignment="1">
      <alignment horizontal="center"/>
    </xf>
    <xf numFmtId="165" fontId="3" fillId="0" borderId="39" xfId="0" applyNumberFormat="1" applyFont="1" applyFill="1" applyBorder="1" applyAlignment="1">
      <alignment horizontal="center"/>
    </xf>
    <xf numFmtId="165" fontId="3" fillId="0" borderId="40" xfId="0" applyNumberFormat="1" applyFont="1" applyFill="1" applyBorder="1" applyAlignment="1">
      <alignment horizontal="center"/>
    </xf>
    <xf numFmtId="165" fontId="3" fillId="0" borderId="36" xfId="0" applyNumberFormat="1" applyFont="1" applyFill="1" applyBorder="1" applyAlignment="1">
      <alignment horizontal="center"/>
    </xf>
    <xf numFmtId="165" fontId="3" fillId="0" borderId="37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48" xfId="0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right"/>
    </xf>
    <xf numFmtId="4" fontId="3" fillId="0" borderId="7" xfId="0" applyNumberFormat="1" applyFont="1" applyFill="1" applyBorder="1" applyAlignment="1">
      <alignment horizontal="right"/>
    </xf>
    <xf numFmtId="4" fontId="3" fillId="0" borderId="49" xfId="0" applyNumberFormat="1" applyFon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50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3" fontId="3" fillId="2" borderId="12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3" fontId="3" fillId="2" borderId="14" xfId="0" applyNumberFormat="1" applyFont="1" applyFill="1" applyBorder="1" applyAlignment="1">
      <alignment horizontal="center"/>
    </xf>
    <xf numFmtId="3" fontId="3" fillId="2" borderId="17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3" fontId="3" fillId="2" borderId="19" xfId="0" applyNumberFormat="1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2" borderId="22" xfId="0" applyNumberFormat="1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3" fontId="3" fillId="2" borderId="24" xfId="0" applyNumberFormat="1" applyFont="1" applyFill="1" applyBorder="1" applyAlignment="1">
      <alignment horizontal="center"/>
    </xf>
    <xf numFmtId="3" fontId="3" fillId="2" borderId="26" xfId="0" applyNumberFormat="1" applyFont="1" applyFill="1" applyBorder="1" applyAlignment="1">
      <alignment horizontal="center"/>
    </xf>
    <xf numFmtId="3" fontId="3" fillId="2" borderId="27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textRotation="180"/>
    </xf>
    <xf numFmtId="3" fontId="4" fillId="2" borderId="16" xfId="0" applyNumberFormat="1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3" fontId="3" fillId="2" borderId="32" xfId="0" applyNumberFormat="1" applyFont="1" applyFill="1" applyBorder="1" applyAlignment="1">
      <alignment horizontal="center"/>
    </xf>
    <xf numFmtId="3" fontId="3" fillId="2" borderId="33" xfId="0" applyNumberFormat="1" applyFont="1" applyFill="1" applyBorder="1" applyAlignment="1">
      <alignment horizontal="center"/>
    </xf>
    <xf numFmtId="0" fontId="5" fillId="2" borderId="24" xfId="0" applyFont="1" applyFill="1" applyBorder="1"/>
    <xf numFmtId="0" fontId="5" fillId="2" borderId="26" xfId="0" applyFont="1" applyFill="1" applyBorder="1"/>
    <xf numFmtId="0" fontId="4" fillId="2" borderId="34" xfId="0" applyFont="1" applyFill="1" applyBorder="1" applyAlignment="1">
      <alignment horizontal="center"/>
    </xf>
    <xf numFmtId="0" fontId="5" fillId="2" borderId="25" xfId="0" applyFont="1" applyFill="1" applyBorder="1"/>
    <xf numFmtId="0" fontId="3" fillId="2" borderId="35" xfId="0" applyFont="1" applyFill="1" applyBorder="1" applyAlignment="1">
      <alignment horizontal="center"/>
    </xf>
    <xf numFmtId="3" fontId="3" fillId="2" borderId="36" xfId="0" applyNumberFormat="1" applyFont="1" applyFill="1" applyBorder="1" applyAlignment="1">
      <alignment horizontal="center"/>
    </xf>
    <xf numFmtId="3" fontId="3" fillId="2" borderId="37" xfId="0" applyNumberFormat="1" applyFont="1" applyFill="1" applyBorder="1" applyAlignment="1">
      <alignment horizontal="center"/>
    </xf>
    <xf numFmtId="3" fontId="3" fillId="2" borderId="38" xfId="0" applyNumberFormat="1" applyFont="1" applyFill="1" applyBorder="1" applyAlignment="1">
      <alignment horizontal="center"/>
    </xf>
    <xf numFmtId="3" fontId="3" fillId="2" borderId="39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46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3" fillId="2" borderId="47" xfId="0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4" fontId="3" fillId="0" borderId="35" xfId="0" applyNumberFormat="1" applyFont="1" applyFill="1" applyBorder="1" applyAlignment="1">
      <alignment horizontal="right"/>
    </xf>
    <xf numFmtId="4" fontId="3" fillId="0" borderId="44" xfId="0" applyNumberFormat="1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top" textRotation="180"/>
    </xf>
    <xf numFmtId="0" fontId="2" fillId="2" borderId="28" xfId="0" applyFont="1" applyFill="1" applyBorder="1" applyAlignment="1">
      <alignment horizontal="center" vertical="center" textRotation="180"/>
    </xf>
    <xf numFmtId="0" fontId="2" fillId="2" borderId="29" xfId="0" applyFont="1" applyFill="1" applyBorder="1" applyAlignment="1">
      <alignment horizontal="center" vertical="center" textRotation="180"/>
    </xf>
    <xf numFmtId="0" fontId="2" fillId="2" borderId="31" xfId="0" applyFont="1" applyFill="1" applyBorder="1" applyAlignment="1">
      <alignment horizontal="center" vertical="center" textRotation="180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169" fontId="3" fillId="0" borderId="35" xfId="0" applyNumberFormat="1" applyFont="1" applyFill="1" applyBorder="1" applyAlignment="1">
      <alignment horizontal="right"/>
    </xf>
    <xf numFmtId="169" fontId="3" fillId="0" borderId="4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3" fontId="3" fillId="0" borderId="35" xfId="0" applyNumberFormat="1" applyFont="1" applyFill="1" applyBorder="1" applyAlignment="1">
      <alignment horizontal="right"/>
    </xf>
    <xf numFmtId="3" fontId="3" fillId="0" borderId="44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left"/>
    </xf>
    <xf numFmtId="22" fontId="0" fillId="0" borderId="45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7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105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1698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22805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3356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3822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3143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9264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1882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3744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2144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1784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1919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423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277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1114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104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76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194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99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164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291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231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163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205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273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932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86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355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278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583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154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194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768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332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1219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527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3505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49714</v>
      </c>
      <c r="D44" s="18">
        <f t="shared" si="0"/>
        <v>3007</v>
      </c>
      <c r="E44" s="19">
        <f t="shared" si="0"/>
        <v>719</v>
      </c>
      <c r="F44" s="19">
        <f t="shared" si="0"/>
        <v>700</v>
      </c>
      <c r="G44" s="19">
        <f t="shared" si="0"/>
        <v>1700</v>
      </c>
      <c r="H44" s="19">
        <f t="shared" si="0"/>
        <v>1784</v>
      </c>
      <c r="I44" s="19">
        <f t="shared" si="0"/>
        <v>2916</v>
      </c>
      <c r="J44" s="19">
        <f t="shared" si="0"/>
        <v>4063</v>
      </c>
      <c r="K44" s="20">
        <f t="shared" si="0"/>
        <v>3505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49714</v>
      </c>
      <c r="D46" s="23">
        <f t="shared" si="1"/>
        <v>3007</v>
      </c>
      <c r="E46" s="24">
        <f t="shared" si="1"/>
        <v>719</v>
      </c>
      <c r="F46" s="24">
        <f t="shared" si="1"/>
        <v>700</v>
      </c>
      <c r="G46" s="24">
        <f t="shared" si="1"/>
        <v>1700</v>
      </c>
      <c r="H46" s="24">
        <f t="shared" si="1"/>
        <v>1784</v>
      </c>
      <c r="I46" s="24">
        <f t="shared" si="1"/>
        <v>2916</v>
      </c>
      <c r="J46" s="24">
        <f t="shared" si="1"/>
        <v>4063</v>
      </c>
      <c r="K46" s="25">
        <f t="shared" si="1"/>
        <v>3505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43"/>
      <c r="B50" s="44"/>
      <c r="C50" s="44"/>
      <c r="D50" s="44"/>
      <c r="E50" s="44"/>
      <c r="F50" s="44"/>
      <c r="G50" s="44"/>
      <c r="H50" s="44"/>
      <c r="I50" s="43"/>
      <c r="J50" s="43"/>
      <c r="K50" s="43"/>
      <c r="L50" s="43"/>
      <c r="M50" s="43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521997</v>
      </c>
      <c r="D51" s="47">
        <f t="shared" si="2"/>
        <v>30671.399999999998</v>
      </c>
      <c r="E51" s="48">
        <f t="shared" si="2"/>
        <v>7333.7999999999993</v>
      </c>
      <c r="F51" s="48">
        <f t="shared" si="2"/>
        <v>7139.9999999999991</v>
      </c>
      <c r="G51" s="48">
        <f t="shared" si="2"/>
        <v>17510</v>
      </c>
      <c r="H51" s="48">
        <f t="shared" si="2"/>
        <v>18732</v>
      </c>
      <c r="I51" s="48">
        <f t="shared" si="2"/>
        <v>30326.400000000001</v>
      </c>
      <c r="J51" s="48">
        <f t="shared" si="2"/>
        <v>43067.799999999996</v>
      </c>
      <c r="K51" s="49">
        <f t="shared" si="2"/>
        <v>36452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43"/>
      <c r="B55" s="43"/>
      <c r="C55" s="43"/>
      <c r="D55" s="43"/>
      <c r="E55" s="44"/>
      <c r="F55" s="44"/>
      <c r="G55" s="44"/>
      <c r="H55" s="43"/>
      <c r="I55" s="43"/>
      <c r="J55" s="43"/>
      <c r="K55" s="43"/>
      <c r="L55" s="43"/>
      <c r="M55" s="43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261.60899999999998</v>
      </c>
      <c r="E56" s="65">
        <f>(E46*E54)</f>
        <v>62.552999999999997</v>
      </c>
      <c r="F56" s="65">
        <f>(F46*F54)</f>
        <v>60.9</v>
      </c>
      <c r="G56" s="65">
        <f>(G46*G54)</f>
        <v>147.89999999999998</v>
      </c>
      <c r="H56" s="65">
        <f t="shared" ref="H56" si="3">(H46*H54)</f>
        <v>155.208</v>
      </c>
      <c r="I56" s="65">
        <f>(I46*I54)</f>
        <v>253.69199999999998</v>
      </c>
      <c r="J56" s="65">
        <f>(J46*J54)</f>
        <v>353.48099999999999</v>
      </c>
      <c r="K56" s="66">
        <f>(K46*K54)</f>
        <v>304.935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43"/>
      <c r="B57" s="43"/>
      <c r="C57" s="43"/>
      <c r="D57" s="43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68108</v>
      </c>
      <c r="C58" s="167"/>
      <c r="D58" s="70" t="s">
        <v>70</v>
      </c>
      <c r="E58" s="168">
        <v>45108</v>
      </c>
      <c r="F58" s="168"/>
      <c r="G58" s="168"/>
      <c r="H58" s="168"/>
      <c r="I58" s="169" t="s">
        <v>106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362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68115</v>
      </c>
      <c r="J59" s="165"/>
      <c r="K59" s="165"/>
      <c r="L59" s="165"/>
      <c r="M59" s="165"/>
      <c r="N59" s="165"/>
    </row>
    <row r="60" spans="1:14" ht="15" thickBot="1" x14ac:dyDescent="0.35">
      <c r="A60" s="43"/>
      <c r="B60" s="71"/>
      <c r="C60" s="71"/>
      <c r="D60" s="70"/>
      <c r="E60" s="181" t="s">
        <v>73</v>
      </c>
      <c r="F60" s="181"/>
      <c r="G60" s="181"/>
      <c r="H60" s="181"/>
      <c r="I60" s="165">
        <v>68115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67746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43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713230.40000000014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68115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1600.2779999999998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43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714830.67800000019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43"/>
      <c r="B67" s="72"/>
      <c r="C67" s="72"/>
      <c r="D67" s="43"/>
      <c r="E67" s="178" t="s">
        <v>84</v>
      </c>
      <c r="F67" s="178"/>
      <c r="G67" s="178"/>
      <c r="H67" s="178"/>
      <c r="I67" s="179">
        <v>44659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10.551629291766305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43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68115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705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45108</v>
      </c>
      <c r="B73" s="187"/>
      <c r="C73" s="187"/>
      <c r="D73" s="43"/>
      <c r="E73" s="178" t="s">
        <v>93</v>
      </c>
      <c r="F73" s="178"/>
      <c r="G73" s="178"/>
      <c r="H73" s="178"/>
      <c r="I73" s="179">
        <v>-46399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43"/>
      <c r="E74" s="43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43"/>
      <c r="E75" s="178" t="s">
        <v>94</v>
      </c>
      <c r="F75" s="178"/>
      <c r="G75" s="178"/>
      <c r="H75" s="178"/>
      <c r="I75" s="179">
        <f>(I67+I68+I69+I70+I71+I73+I76+I72)</f>
        <v>66375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43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43"/>
      <c r="E77" s="43"/>
      <c r="F77" s="78"/>
      <c r="G77" s="79"/>
      <c r="H77" s="79"/>
      <c r="I77" s="80"/>
      <c r="J77" s="80"/>
      <c r="K77" s="80"/>
      <c r="L77" s="80"/>
      <c r="M77" s="80"/>
      <c r="N77" s="81"/>
    </row>
    <row r="78" spans="1:14" x14ac:dyDescent="0.3">
      <c r="A78" s="184" t="s">
        <v>106</v>
      </c>
      <c r="B78" s="184"/>
      <c r="C78" s="184"/>
      <c r="D78" s="43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47900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525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17498</v>
      </c>
      <c r="J81" s="165"/>
      <c r="K81" s="165"/>
      <c r="L81" s="165"/>
      <c r="M81" s="165"/>
      <c r="N81" s="165"/>
    </row>
    <row r="82" spans="1:14" x14ac:dyDescent="0.3">
      <c r="A82" s="43"/>
      <c r="B82" s="43"/>
      <c r="C82" s="43"/>
      <c r="D82" s="85"/>
      <c r="E82" s="181" t="s">
        <v>100</v>
      </c>
      <c r="F82" s="181"/>
      <c r="G82" s="181"/>
      <c r="H82" s="181"/>
      <c r="I82" s="165">
        <v>180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362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6"/>
      <c r="F85" s="86"/>
      <c r="G85" s="86"/>
      <c r="H85" s="86"/>
      <c r="I85" s="87"/>
      <c r="J85" s="87"/>
      <c r="K85" s="87"/>
      <c r="L85" s="87"/>
      <c r="M85" s="87"/>
      <c r="N85" s="8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66465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6"/>
      <c r="F87" s="86"/>
      <c r="G87" s="86"/>
      <c r="H87" s="86"/>
      <c r="I87" s="87"/>
      <c r="J87" s="87"/>
      <c r="K87" s="87"/>
      <c r="L87" s="87"/>
      <c r="M87" s="87"/>
      <c r="N87" s="8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90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1" width="9.33203125" style="1" customWidth="1"/>
    <col min="12" max="12" width="9.88671875" style="1" bestFit="1" customWidth="1"/>
    <col min="13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121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1707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22388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3366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3599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2435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9002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1911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4268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1966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1643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1898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424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296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1148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125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65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183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138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132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283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193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163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221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254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937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82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335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305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5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635</v>
      </c>
      <c r="J33" s="12"/>
      <c r="K33" s="148"/>
      <c r="L33" s="131"/>
      <c r="M33" s="4"/>
      <c r="N33" s="174"/>
    </row>
    <row r="34" spans="1:15" x14ac:dyDescent="0.3">
      <c r="A34" s="130" t="s">
        <v>46</v>
      </c>
      <c r="B34" s="131"/>
      <c r="C34" s="12"/>
      <c r="D34" s="12">
        <v>81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5" x14ac:dyDescent="0.3">
      <c r="A35" s="130" t="s">
        <v>47</v>
      </c>
      <c r="B35" s="131"/>
      <c r="C35" s="12"/>
      <c r="D35" s="12">
        <v>200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5" x14ac:dyDescent="0.3">
      <c r="A36" s="130" t="s">
        <v>48</v>
      </c>
      <c r="B36" s="131"/>
      <c r="C36" s="12"/>
      <c r="D36" s="12"/>
      <c r="E36" s="12"/>
      <c r="F36" s="12"/>
      <c r="G36" s="12">
        <v>748</v>
      </c>
      <c r="H36" s="143"/>
      <c r="I36" s="12"/>
      <c r="J36" s="12"/>
      <c r="K36" s="148"/>
      <c r="L36" s="131"/>
      <c r="M36" s="4"/>
      <c r="N36" s="174"/>
    </row>
    <row r="37" spans="1:15" s="10" customFormat="1" x14ac:dyDescent="0.3">
      <c r="A37" s="130" t="s">
        <v>49</v>
      </c>
      <c r="B37" s="131"/>
      <c r="C37" s="12"/>
      <c r="D37" s="12">
        <v>314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5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1141</v>
      </c>
      <c r="J38" s="12"/>
      <c r="K38" s="148"/>
      <c r="L38" s="131"/>
      <c r="M38" s="4"/>
      <c r="N38" s="174"/>
    </row>
    <row r="39" spans="1:15" x14ac:dyDescent="0.3">
      <c r="A39" s="130" t="s">
        <v>51</v>
      </c>
      <c r="B39" s="131"/>
      <c r="C39" s="12"/>
      <c r="D39" s="12">
        <v>578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5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3357</v>
      </c>
      <c r="L40" s="138"/>
      <c r="M40" s="152"/>
      <c r="N40" s="175"/>
    </row>
    <row r="41" spans="1:15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5" ht="15" thickBot="1" x14ac:dyDescent="0.35">
      <c r="A42" s="153" t="s">
        <v>119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>
        <v>18136</v>
      </c>
      <c r="M42" s="155"/>
      <c r="N42" s="142"/>
    </row>
    <row r="43" spans="1:15" s="10" customFormat="1" ht="15" thickBot="1" x14ac:dyDescent="0.35">
      <c r="A43" s="190"/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</row>
    <row r="44" spans="1:15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48676</v>
      </c>
      <c r="D44" s="18">
        <f t="shared" si="0"/>
        <v>2930</v>
      </c>
      <c r="E44" s="19">
        <f t="shared" si="0"/>
        <v>722</v>
      </c>
      <c r="F44" s="19">
        <f t="shared" si="0"/>
        <v>720</v>
      </c>
      <c r="G44" s="19">
        <f t="shared" si="0"/>
        <v>1685</v>
      </c>
      <c r="H44" s="19">
        <f t="shared" si="0"/>
        <v>1643</v>
      </c>
      <c r="I44" s="19">
        <f t="shared" si="0"/>
        <v>2924</v>
      </c>
      <c r="J44" s="19">
        <f t="shared" si="0"/>
        <v>3864</v>
      </c>
      <c r="K44" s="20">
        <f t="shared" si="0"/>
        <v>3357</v>
      </c>
      <c r="L44" s="16">
        <f>SUM(L3:L42)</f>
        <v>18136</v>
      </c>
      <c r="M44" s="17">
        <f t="shared" si="0"/>
        <v>0</v>
      </c>
      <c r="N44" s="9"/>
    </row>
    <row r="45" spans="1:15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5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48676</v>
      </c>
      <c r="D46" s="23">
        <f t="shared" si="1"/>
        <v>2930</v>
      </c>
      <c r="E46" s="24">
        <f t="shared" si="1"/>
        <v>722</v>
      </c>
      <c r="F46" s="24">
        <f t="shared" si="1"/>
        <v>720</v>
      </c>
      <c r="G46" s="24">
        <f t="shared" si="1"/>
        <v>1685</v>
      </c>
      <c r="H46" s="24">
        <f t="shared" si="1"/>
        <v>1643</v>
      </c>
      <c r="I46" s="24">
        <f t="shared" si="1"/>
        <v>2924</v>
      </c>
      <c r="J46" s="24">
        <f t="shared" si="1"/>
        <v>3864</v>
      </c>
      <c r="K46" s="25">
        <f t="shared" si="1"/>
        <v>3357</v>
      </c>
      <c r="L46" s="21">
        <f>SUM(L3:L42)</f>
        <v>18136</v>
      </c>
      <c r="M46" s="22">
        <f t="shared" si="1"/>
        <v>0</v>
      </c>
      <c r="N46" s="9"/>
    </row>
    <row r="47" spans="1:15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5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11</v>
      </c>
      <c r="M49" s="42">
        <v>0</v>
      </c>
      <c r="N49" s="34"/>
    </row>
    <row r="50" spans="1:14" ht="15" thickBot="1" x14ac:dyDescent="0.35">
      <c r="A50" s="92"/>
      <c r="B50" s="44"/>
      <c r="C50" s="44"/>
      <c r="D50" s="44"/>
      <c r="E50" s="44"/>
      <c r="F50" s="44"/>
      <c r="G50" s="44"/>
      <c r="H50" s="44"/>
      <c r="I50" s="92"/>
      <c r="J50" s="92"/>
      <c r="K50" s="92"/>
      <c r="L50" s="92"/>
      <c r="M50" s="92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511098</v>
      </c>
      <c r="D51" s="47">
        <f t="shared" si="2"/>
        <v>29885.999999999996</v>
      </c>
      <c r="E51" s="48">
        <f t="shared" si="2"/>
        <v>7364.4</v>
      </c>
      <c r="F51" s="48">
        <f t="shared" si="2"/>
        <v>7343.9999999999991</v>
      </c>
      <c r="G51" s="48">
        <f t="shared" si="2"/>
        <v>17355.5</v>
      </c>
      <c r="H51" s="48">
        <f t="shared" si="2"/>
        <v>17251.5</v>
      </c>
      <c r="I51" s="48">
        <f t="shared" si="2"/>
        <v>30409.600000000002</v>
      </c>
      <c r="J51" s="48">
        <f t="shared" si="2"/>
        <v>40958.400000000001</v>
      </c>
      <c r="K51" s="49">
        <f t="shared" si="2"/>
        <v>34912.800000000003</v>
      </c>
      <c r="L51" s="45">
        <f t="shared" si="2"/>
        <v>199496</v>
      </c>
      <c r="M51" s="50">
        <f t="shared" si="2"/>
        <v>0</v>
      </c>
      <c r="N51" s="51" t="s">
        <v>63</v>
      </c>
    </row>
    <row r="52" spans="1:14" ht="15" thickBot="1" x14ac:dyDescent="0.35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92"/>
      <c r="B55" s="92"/>
      <c r="C55" s="92"/>
      <c r="D55" s="92"/>
      <c r="E55" s="44"/>
      <c r="F55" s="44"/>
      <c r="G55" s="44"/>
      <c r="H55" s="92"/>
      <c r="I55" s="92"/>
      <c r="J55" s="92"/>
      <c r="K55" s="92"/>
      <c r="L55" s="92"/>
      <c r="M55" s="92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254.91</v>
      </c>
      <c r="E56" s="65">
        <f>(E46*E54)</f>
        <v>62.813999999999993</v>
      </c>
      <c r="F56" s="65">
        <f>(F46*F54)</f>
        <v>62.639999999999993</v>
      </c>
      <c r="G56" s="65">
        <f>(G46*G54)</f>
        <v>146.595</v>
      </c>
      <c r="H56" s="65">
        <f t="shared" ref="H56" si="3">(H46*H54)</f>
        <v>142.941</v>
      </c>
      <c r="I56" s="65">
        <f>(I46*I54)</f>
        <v>254.38799999999998</v>
      </c>
      <c r="J56" s="65">
        <f>(J46*J54)</f>
        <v>336.16799999999995</v>
      </c>
      <c r="K56" s="66">
        <f>(K46*K54)</f>
        <v>292.05899999999997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92"/>
      <c r="B57" s="92"/>
      <c r="C57" s="92"/>
      <c r="D57" s="92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84657</v>
      </c>
      <c r="C58" s="167"/>
      <c r="D58" s="70" t="s">
        <v>70</v>
      </c>
      <c r="E58" s="168">
        <v>45117</v>
      </c>
      <c r="F58" s="168"/>
      <c r="G58" s="168"/>
      <c r="H58" s="168"/>
      <c r="I58" s="169" t="s">
        <v>110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413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84670</v>
      </c>
      <c r="J59" s="165"/>
      <c r="K59" s="165"/>
      <c r="L59" s="165"/>
      <c r="M59" s="165"/>
      <c r="N59" s="165"/>
    </row>
    <row r="60" spans="1:14" ht="15" thickBot="1" x14ac:dyDescent="0.35">
      <c r="A60" s="92"/>
      <c r="B60" s="71"/>
      <c r="C60" s="71"/>
      <c r="D60" s="70"/>
      <c r="E60" s="181" t="s">
        <v>73</v>
      </c>
      <c r="F60" s="181"/>
      <c r="G60" s="181"/>
      <c r="H60" s="181"/>
      <c r="I60" s="165">
        <v>84670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84244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92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896076.20000000007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84670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1552.5149999999999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92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897628.71500000008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92"/>
      <c r="B67" s="72"/>
      <c r="C67" s="72"/>
      <c r="D67" s="92"/>
      <c r="E67" s="178" t="s">
        <v>84</v>
      </c>
      <c r="F67" s="178"/>
      <c r="G67" s="178"/>
      <c r="H67" s="178"/>
      <c r="I67" s="179">
        <v>42170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10.655105586154505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92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84670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140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45117</v>
      </c>
      <c r="B73" s="187"/>
      <c r="C73" s="187"/>
      <c r="D73" s="92"/>
      <c r="E73" s="178" t="s">
        <v>93</v>
      </c>
      <c r="F73" s="178"/>
      <c r="G73" s="178"/>
      <c r="H73" s="178"/>
      <c r="I73" s="179">
        <v>-49976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92"/>
      <c r="E74" s="92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92"/>
      <c r="E75" s="178" t="s">
        <v>94</v>
      </c>
      <c r="F75" s="178"/>
      <c r="G75" s="178"/>
      <c r="H75" s="178"/>
      <c r="I75" s="179">
        <f>(I67+I68+I69+I70+I71+I73+I76+I72)</f>
        <v>76864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92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92"/>
      <c r="E77" s="92"/>
      <c r="F77" s="78"/>
      <c r="G77" s="90"/>
      <c r="H77" s="90"/>
      <c r="I77" s="91"/>
      <c r="J77" s="91"/>
      <c r="K77" s="91"/>
      <c r="L77" s="91"/>
      <c r="M77" s="91"/>
      <c r="N77" s="81"/>
    </row>
    <row r="78" spans="1:14" x14ac:dyDescent="0.3">
      <c r="A78" s="184" t="s">
        <v>110</v>
      </c>
      <c r="B78" s="184"/>
      <c r="C78" s="184"/>
      <c r="D78" s="92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63800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13242</v>
      </c>
      <c r="J81" s="165"/>
      <c r="K81" s="165"/>
      <c r="L81" s="165"/>
      <c r="M81" s="165"/>
      <c r="N81" s="165"/>
    </row>
    <row r="82" spans="1:14" x14ac:dyDescent="0.3">
      <c r="A82" s="92"/>
      <c r="B82" s="92"/>
      <c r="C82" s="92"/>
      <c r="D82" s="85"/>
      <c r="E82" s="181" t="s">
        <v>100</v>
      </c>
      <c r="F82" s="181"/>
      <c r="G82" s="181"/>
      <c r="H82" s="181"/>
      <c r="I82" s="165">
        <v>140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413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8"/>
      <c r="F85" s="88"/>
      <c r="G85" s="88"/>
      <c r="H85" s="88"/>
      <c r="I85" s="89"/>
      <c r="J85" s="89"/>
      <c r="K85" s="89"/>
      <c r="L85" s="89"/>
      <c r="M85" s="89"/>
      <c r="N85" s="89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77595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8"/>
      <c r="F87" s="88"/>
      <c r="G87" s="88"/>
      <c r="H87" s="88"/>
      <c r="I87" s="89"/>
      <c r="J87" s="89"/>
      <c r="K87" s="89"/>
      <c r="L87" s="89"/>
      <c r="M87" s="89"/>
      <c r="N87" s="89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731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1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A43:O43"/>
  </mergeCells>
  <pageMargins left="0.7" right="0.17" top="0.75" bottom="0.17" header="0.3" footer="0.17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7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122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1727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22397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3347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4123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2338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8953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1921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4268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2080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1684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1914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422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314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1185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138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72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182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153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150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294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195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169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228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284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955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69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298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294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640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160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185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789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303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1174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604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3293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49074</v>
      </c>
      <c r="D44" s="18">
        <f t="shared" si="0"/>
        <v>3117</v>
      </c>
      <c r="E44" s="19">
        <f t="shared" si="0"/>
        <v>661</v>
      </c>
      <c r="F44" s="19">
        <f t="shared" si="0"/>
        <v>736</v>
      </c>
      <c r="G44" s="19">
        <f t="shared" si="0"/>
        <v>1744</v>
      </c>
      <c r="H44" s="19">
        <f t="shared" si="0"/>
        <v>1684</v>
      </c>
      <c r="I44" s="19">
        <f t="shared" si="0"/>
        <v>2999</v>
      </c>
      <c r="J44" s="19">
        <f t="shared" si="0"/>
        <v>3994</v>
      </c>
      <c r="K44" s="20">
        <f t="shared" si="0"/>
        <v>3293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49074</v>
      </c>
      <c r="D46" s="23">
        <f t="shared" si="1"/>
        <v>3117</v>
      </c>
      <c r="E46" s="24">
        <f t="shared" si="1"/>
        <v>661</v>
      </c>
      <c r="F46" s="24">
        <f t="shared" si="1"/>
        <v>736</v>
      </c>
      <c r="G46" s="24">
        <f t="shared" si="1"/>
        <v>1744</v>
      </c>
      <c r="H46" s="24">
        <f t="shared" si="1"/>
        <v>1684</v>
      </c>
      <c r="I46" s="24">
        <f t="shared" si="1"/>
        <v>2999</v>
      </c>
      <c r="J46" s="24">
        <f t="shared" si="1"/>
        <v>3994</v>
      </c>
      <c r="K46" s="25">
        <f t="shared" si="1"/>
        <v>3293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92"/>
      <c r="B50" s="44"/>
      <c r="C50" s="44"/>
      <c r="D50" s="44"/>
      <c r="E50" s="44"/>
      <c r="F50" s="44"/>
      <c r="G50" s="44"/>
      <c r="H50" s="44"/>
      <c r="I50" s="92"/>
      <c r="J50" s="92"/>
      <c r="K50" s="92"/>
      <c r="L50" s="92"/>
      <c r="M50" s="92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515277</v>
      </c>
      <c r="D51" s="47">
        <f t="shared" si="2"/>
        <v>31793.399999999998</v>
      </c>
      <c r="E51" s="48">
        <f t="shared" si="2"/>
        <v>6742.2</v>
      </c>
      <c r="F51" s="48">
        <f t="shared" si="2"/>
        <v>7507.2</v>
      </c>
      <c r="G51" s="48">
        <f t="shared" si="2"/>
        <v>17963.2</v>
      </c>
      <c r="H51" s="48">
        <f t="shared" si="2"/>
        <v>17682</v>
      </c>
      <c r="I51" s="48">
        <f t="shared" si="2"/>
        <v>31189.600000000002</v>
      </c>
      <c r="J51" s="48">
        <f t="shared" si="2"/>
        <v>42336.4</v>
      </c>
      <c r="K51" s="49">
        <f t="shared" si="2"/>
        <v>34247.200000000004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92"/>
      <c r="B55" s="92"/>
      <c r="C55" s="92"/>
      <c r="D55" s="92"/>
      <c r="E55" s="44"/>
      <c r="F55" s="44"/>
      <c r="G55" s="44"/>
      <c r="H55" s="92"/>
      <c r="I55" s="92"/>
      <c r="J55" s="92"/>
      <c r="K55" s="92"/>
      <c r="L55" s="92"/>
      <c r="M55" s="92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271.17899999999997</v>
      </c>
      <c r="E56" s="65">
        <f>(E46*E54)</f>
        <v>57.506999999999998</v>
      </c>
      <c r="F56" s="65">
        <f>(F46*F54)</f>
        <v>64.031999999999996</v>
      </c>
      <c r="G56" s="65">
        <f>(G46*G54)</f>
        <v>151.72799999999998</v>
      </c>
      <c r="H56" s="65">
        <f t="shared" ref="H56" si="3">(H46*H54)</f>
        <v>146.50799999999998</v>
      </c>
      <c r="I56" s="65">
        <f>(I46*I54)</f>
        <v>260.91299999999995</v>
      </c>
      <c r="J56" s="65">
        <f>(J46*J54)</f>
        <v>347.47799999999995</v>
      </c>
      <c r="K56" s="66">
        <f>(K46*K54)</f>
        <v>286.49099999999999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92"/>
      <c r="B57" s="92"/>
      <c r="C57" s="92"/>
      <c r="D57" s="92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67302</v>
      </c>
      <c r="C58" s="167"/>
      <c r="D58" s="70" t="s">
        <v>70</v>
      </c>
      <c r="E58" s="168">
        <v>45118</v>
      </c>
      <c r="F58" s="168"/>
      <c r="G58" s="168"/>
      <c r="H58" s="168"/>
      <c r="I58" s="169" t="s">
        <v>112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419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67310</v>
      </c>
      <c r="J59" s="165"/>
      <c r="K59" s="165"/>
      <c r="L59" s="165"/>
      <c r="M59" s="165"/>
      <c r="N59" s="165"/>
    </row>
    <row r="60" spans="1:14" ht="15" thickBot="1" x14ac:dyDescent="0.35">
      <c r="A60" s="92"/>
      <c r="B60" s="71"/>
      <c r="C60" s="71"/>
      <c r="D60" s="70"/>
      <c r="E60" s="181" t="s">
        <v>73</v>
      </c>
      <c r="F60" s="181"/>
      <c r="G60" s="181"/>
      <c r="H60" s="181"/>
      <c r="I60" s="165">
        <v>67310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66883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92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704738.19999999984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67310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1585.8359999999998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92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706324.03599999985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92"/>
      <c r="B67" s="72"/>
      <c r="C67" s="72"/>
      <c r="D67" s="92"/>
      <c r="E67" s="178" t="s">
        <v>84</v>
      </c>
      <c r="F67" s="178"/>
      <c r="G67" s="178"/>
      <c r="H67" s="178"/>
      <c r="I67" s="179">
        <v>49976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10.560591420839375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92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67310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423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45118</v>
      </c>
      <c r="B73" s="187"/>
      <c r="C73" s="187"/>
      <c r="D73" s="92"/>
      <c r="E73" s="178" t="s">
        <v>93</v>
      </c>
      <c r="F73" s="178"/>
      <c r="G73" s="178"/>
      <c r="H73" s="178"/>
      <c r="I73" s="179">
        <v>-36609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92"/>
      <c r="E74" s="92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92"/>
      <c r="E75" s="178" t="s">
        <v>94</v>
      </c>
      <c r="F75" s="178"/>
      <c r="G75" s="178"/>
      <c r="H75" s="178"/>
      <c r="I75" s="179">
        <f>(I67+I68+I69+I70+I71+I73+I76+I72)</f>
        <v>80677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92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92"/>
      <c r="E77" s="92"/>
      <c r="F77" s="78"/>
      <c r="G77" s="90"/>
      <c r="H77" s="90"/>
      <c r="I77" s="91"/>
      <c r="J77" s="91"/>
      <c r="K77" s="91"/>
      <c r="L77" s="91"/>
      <c r="M77" s="91"/>
      <c r="N77" s="81"/>
    </row>
    <row r="78" spans="1:14" x14ac:dyDescent="0.3">
      <c r="A78" s="184" t="s">
        <v>112</v>
      </c>
      <c r="B78" s="184"/>
      <c r="C78" s="184"/>
      <c r="D78" s="92"/>
      <c r="E78" s="181" t="s">
        <v>96</v>
      </c>
      <c r="F78" s="181"/>
      <c r="G78" s="181"/>
      <c r="H78" s="181"/>
      <c r="I78" s="165">
        <v>2553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58400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243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19356</v>
      </c>
      <c r="J81" s="165"/>
      <c r="K81" s="165"/>
      <c r="L81" s="165"/>
      <c r="M81" s="165"/>
      <c r="N81" s="165"/>
    </row>
    <row r="82" spans="1:14" x14ac:dyDescent="0.3">
      <c r="A82" s="92"/>
      <c r="B82" s="92"/>
      <c r="C82" s="92"/>
      <c r="D82" s="85"/>
      <c r="E82" s="181" t="s">
        <v>100</v>
      </c>
      <c r="F82" s="181"/>
      <c r="G82" s="181"/>
      <c r="H82" s="181"/>
      <c r="I82" s="165">
        <v>180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419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8"/>
      <c r="F85" s="88"/>
      <c r="G85" s="88"/>
      <c r="H85" s="88"/>
      <c r="I85" s="89"/>
      <c r="J85" s="89"/>
      <c r="K85" s="89"/>
      <c r="L85" s="89"/>
      <c r="M85" s="89"/>
      <c r="N85" s="89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81151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8"/>
      <c r="F87" s="88"/>
      <c r="G87" s="88"/>
      <c r="H87" s="88"/>
      <c r="I87" s="89"/>
      <c r="J87" s="89"/>
      <c r="K87" s="89"/>
      <c r="L87" s="89"/>
      <c r="M87" s="89"/>
      <c r="N87" s="89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474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70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123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1756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22950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3356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4035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2503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8798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1940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4346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2095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1654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1913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430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290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1179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141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71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172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158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141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300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205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158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246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294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894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73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313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302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625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104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180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756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321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1154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580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3466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49684</v>
      </c>
      <c r="D44" s="18">
        <f t="shared" si="0"/>
        <v>3071</v>
      </c>
      <c r="E44" s="19">
        <f t="shared" si="0"/>
        <v>688</v>
      </c>
      <c r="F44" s="19">
        <f t="shared" si="0"/>
        <v>720</v>
      </c>
      <c r="G44" s="19">
        <f t="shared" si="0"/>
        <v>1650</v>
      </c>
      <c r="H44" s="19">
        <f t="shared" si="0"/>
        <v>1654</v>
      </c>
      <c r="I44" s="19">
        <f t="shared" si="0"/>
        <v>2958</v>
      </c>
      <c r="J44" s="19">
        <f t="shared" si="0"/>
        <v>4008</v>
      </c>
      <c r="K44" s="20">
        <f t="shared" si="0"/>
        <v>3466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49684</v>
      </c>
      <c r="D46" s="23">
        <f t="shared" si="1"/>
        <v>3071</v>
      </c>
      <c r="E46" s="24">
        <f t="shared" si="1"/>
        <v>688</v>
      </c>
      <c r="F46" s="24">
        <f t="shared" si="1"/>
        <v>720</v>
      </c>
      <c r="G46" s="24">
        <f t="shared" si="1"/>
        <v>1650</v>
      </c>
      <c r="H46" s="24">
        <f t="shared" si="1"/>
        <v>1654</v>
      </c>
      <c r="I46" s="24">
        <f t="shared" si="1"/>
        <v>2958</v>
      </c>
      <c r="J46" s="24">
        <f t="shared" si="1"/>
        <v>4008</v>
      </c>
      <c r="K46" s="25">
        <f t="shared" si="1"/>
        <v>3466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92"/>
      <c r="B50" s="44"/>
      <c r="C50" s="44"/>
      <c r="D50" s="44"/>
      <c r="E50" s="44"/>
      <c r="F50" s="44"/>
      <c r="G50" s="44"/>
      <c r="H50" s="44"/>
      <c r="I50" s="92"/>
      <c r="J50" s="92"/>
      <c r="K50" s="92"/>
      <c r="L50" s="92"/>
      <c r="M50" s="92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521682</v>
      </c>
      <c r="D51" s="47">
        <f t="shared" si="2"/>
        <v>31324.199999999997</v>
      </c>
      <c r="E51" s="48">
        <f t="shared" si="2"/>
        <v>7017.5999999999995</v>
      </c>
      <c r="F51" s="48">
        <f t="shared" si="2"/>
        <v>7343.9999999999991</v>
      </c>
      <c r="G51" s="48">
        <f t="shared" si="2"/>
        <v>16995</v>
      </c>
      <c r="H51" s="48">
        <f t="shared" si="2"/>
        <v>17367</v>
      </c>
      <c r="I51" s="48">
        <f t="shared" si="2"/>
        <v>30763.200000000001</v>
      </c>
      <c r="J51" s="48">
        <f t="shared" si="2"/>
        <v>42484.799999999996</v>
      </c>
      <c r="K51" s="49">
        <f t="shared" si="2"/>
        <v>36046.400000000001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92"/>
      <c r="B55" s="92"/>
      <c r="C55" s="92"/>
      <c r="D55" s="92"/>
      <c r="E55" s="44"/>
      <c r="F55" s="44"/>
      <c r="G55" s="44"/>
      <c r="H55" s="92"/>
      <c r="I55" s="92"/>
      <c r="J55" s="92"/>
      <c r="K55" s="92"/>
      <c r="L55" s="92"/>
      <c r="M55" s="92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267.17699999999996</v>
      </c>
      <c r="E56" s="65">
        <f>(E46*E54)</f>
        <v>59.855999999999995</v>
      </c>
      <c r="F56" s="65">
        <f>(F46*F54)</f>
        <v>62.639999999999993</v>
      </c>
      <c r="G56" s="65">
        <f>(G46*G54)</f>
        <v>143.54999999999998</v>
      </c>
      <c r="H56" s="65">
        <f t="shared" ref="H56" si="3">(H46*H54)</f>
        <v>143.898</v>
      </c>
      <c r="I56" s="65">
        <f>(I46*I54)</f>
        <v>257.346</v>
      </c>
      <c r="J56" s="65">
        <f>(J46*J54)</f>
        <v>348.69599999999997</v>
      </c>
      <c r="K56" s="66">
        <f>(K46*K54)</f>
        <v>301.54199999999997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92"/>
      <c r="B57" s="92"/>
      <c r="C57" s="92"/>
      <c r="D57" s="92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67899</v>
      </c>
      <c r="C58" s="167"/>
      <c r="D58" s="70" t="s">
        <v>70</v>
      </c>
      <c r="E58" s="168">
        <v>45119</v>
      </c>
      <c r="F58" s="168"/>
      <c r="G58" s="168"/>
      <c r="H58" s="168"/>
      <c r="I58" s="169" t="s">
        <v>113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331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67949</v>
      </c>
      <c r="J59" s="165"/>
      <c r="K59" s="165"/>
      <c r="L59" s="165"/>
      <c r="M59" s="165"/>
      <c r="N59" s="165"/>
    </row>
    <row r="60" spans="1:14" ht="15" thickBot="1" x14ac:dyDescent="0.35">
      <c r="A60" s="92"/>
      <c r="B60" s="71"/>
      <c r="C60" s="71"/>
      <c r="D60" s="70"/>
      <c r="E60" s="181" t="s">
        <v>73</v>
      </c>
      <c r="F60" s="181"/>
      <c r="G60" s="181"/>
      <c r="H60" s="181"/>
      <c r="I60" s="165">
        <v>67949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67568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92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711024.2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67949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1584.7049999999999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92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712608.90499999991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92"/>
      <c r="B67" s="72"/>
      <c r="C67" s="72"/>
      <c r="D67" s="92"/>
      <c r="E67" s="178" t="s">
        <v>84</v>
      </c>
      <c r="F67" s="178"/>
      <c r="G67" s="178"/>
      <c r="H67" s="178"/>
      <c r="I67" s="179">
        <v>36609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10.546544296116503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92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67949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195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45119</v>
      </c>
      <c r="B73" s="187"/>
      <c r="C73" s="187"/>
      <c r="D73" s="92"/>
      <c r="E73" s="178" t="s">
        <v>93</v>
      </c>
      <c r="F73" s="178"/>
      <c r="G73" s="178"/>
      <c r="H73" s="178"/>
      <c r="I73" s="179">
        <v>-42107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92"/>
      <c r="E74" s="92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92"/>
      <c r="E75" s="178" t="s">
        <v>94</v>
      </c>
      <c r="F75" s="178"/>
      <c r="G75" s="178"/>
      <c r="H75" s="178"/>
      <c r="I75" s="179">
        <f>(I67+I68+I69+I70+I71+I73+I76+I72)</f>
        <v>62451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92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92"/>
      <c r="E77" s="92"/>
      <c r="F77" s="78"/>
      <c r="G77" s="90"/>
      <c r="H77" s="90"/>
      <c r="I77" s="91"/>
      <c r="J77" s="91"/>
      <c r="K77" s="91"/>
      <c r="L77" s="91"/>
      <c r="M77" s="91"/>
      <c r="N77" s="81"/>
    </row>
    <row r="78" spans="1:14" x14ac:dyDescent="0.3">
      <c r="A78" s="184" t="s">
        <v>113</v>
      </c>
      <c r="B78" s="184"/>
      <c r="C78" s="184"/>
      <c r="D78" s="92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44000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17245</v>
      </c>
      <c r="J81" s="165"/>
      <c r="K81" s="165"/>
      <c r="L81" s="165"/>
      <c r="M81" s="165"/>
      <c r="N81" s="165"/>
    </row>
    <row r="82" spans="1:14" x14ac:dyDescent="0.3">
      <c r="A82" s="92"/>
      <c r="B82" s="92"/>
      <c r="C82" s="92"/>
      <c r="D82" s="85"/>
      <c r="E82" s="181" t="s">
        <v>100</v>
      </c>
      <c r="F82" s="181"/>
      <c r="G82" s="181"/>
      <c r="H82" s="181"/>
      <c r="I82" s="165">
        <v>195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331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8"/>
      <c r="F85" s="88"/>
      <c r="G85" s="88"/>
      <c r="H85" s="88"/>
      <c r="I85" s="89"/>
      <c r="J85" s="89"/>
      <c r="K85" s="89"/>
      <c r="L85" s="89"/>
      <c r="M85" s="89"/>
      <c r="N85" s="89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61771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8"/>
      <c r="F87" s="88"/>
      <c r="G87" s="88"/>
      <c r="H87" s="88"/>
      <c r="I87" s="89"/>
      <c r="J87" s="89"/>
      <c r="K87" s="89"/>
      <c r="L87" s="89"/>
      <c r="M87" s="89"/>
      <c r="N87" s="89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-680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8" header="0.3" footer="0.17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7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124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1717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22814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3511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3735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2435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8934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1862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4026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2192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1677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1991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419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273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1144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132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61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176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154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136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308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191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0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229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271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889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70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305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307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640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182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181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763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304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1145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602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3444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49034</v>
      </c>
      <c r="D44" s="18">
        <f t="shared" si="0"/>
        <v>2927</v>
      </c>
      <c r="E44" s="19">
        <f t="shared" si="0"/>
        <v>682</v>
      </c>
      <c r="F44" s="19">
        <f t="shared" si="0"/>
        <v>692</v>
      </c>
      <c r="G44" s="19">
        <f t="shared" si="0"/>
        <v>1652</v>
      </c>
      <c r="H44" s="19">
        <f t="shared" si="0"/>
        <v>1677</v>
      </c>
      <c r="I44" s="19">
        <f t="shared" si="0"/>
        <v>2929</v>
      </c>
      <c r="J44" s="19">
        <f t="shared" si="0"/>
        <v>4183</v>
      </c>
      <c r="K44" s="20">
        <f t="shared" si="0"/>
        <v>3444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49034</v>
      </c>
      <c r="D46" s="23">
        <f t="shared" si="1"/>
        <v>2927</v>
      </c>
      <c r="E46" s="24">
        <f t="shared" si="1"/>
        <v>682</v>
      </c>
      <c r="F46" s="24">
        <f t="shared" si="1"/>
        <v>692</v>
      </c>
      <c r="G46" s="24">
        <f t="shared" si="1"/>
        <v>1652</v>
      </c>
      <c r="H46" s="24">
        <f t="shared" si="1"/>
        <v>1677</v>
      </c>
      <c r="I46" s="24">
        <f t="shared" si="1"/>
        <v>2929</v>
      </c>
      <c r="J46" s="24">
        <f t="shared" si="1"/>
        <v>4183</v>
      </c>
      <c r="K46" s="25">
        <f t="shared" si="1"/>
        <v>3444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08"/>
      <c r="B50" s="44"/>
      <c r="C50" s="44"/>
      <c r="D50" s="44"/>
      <c r="E50" s="44"/>
      <c r="F50" s="44"/>
      <c r="G50" s="44"/>
      <c r="H50" s="44"/>
      <c r="I50" s="108"/>
      <c r="J50" s="108"/>
      <c r="K50" s="108"/>
      <c r="L50" s="108"/>
      <c r="M50" s="108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514857</v>
      </c>
      <c r="D51" s="47">
        <f t="shared" si="2"/>
        <v>29855.399999999998</v>
      </c>
      <c r="E51" s="48">
        <f t="shared" si="2"/>
        <v>6956.4</v>
      </c>
      <c r="F51" s="48">
        <f t="shared" si="2"/>
        <v>7058.4</v>
      </c>
      <c r="G51" s="48">
        <f t="shared" si="2"/>
        <v>17015.600000000002</v>
      </c>
      <c r="H51" s="48">
        <f t="shared" si="2"/>
        <v>17608.5</v>
      </c>
      <c r="I51" s="48">
        <f t="shared" si="2"/>
        <v>30461.600000000002</v>
      </c>
      <c r="J51" s="48">
        <f t="shared" si="2"/>
        <v>44339.799999999996</v>
      </c>
      <c r="K51" s="49">
        <f t="shared" si="2"/>
        <v>35817.599999999999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08"/>
      <c r="B55" s="108"/>
      <c r="C55" s="108"/>
      <c r="D55" s="108"/>
      <c r="E55" s="44"/>
      <c r="F55" s="44"/>
      <c r="G55" s="44"/>
      <c r="H55" s="108"/>
      <c r="I55" s="108"/>
      <c r="J55" s="108"/>
      <c r="K55" s="108"/>
      <c r="L55" s="108"/>
      <c r="M55" s="108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254.64899999999997</v>
      </c>
      <c r="E56" s="65">
        <f>(E46*E54)</f>
        <v>59.333999999999996</v>
      </c>
      <c r="F56" s="65">
        <f>(F46*F54)</f>
        <v>60.203999999999994</v>
      </c>
      <c r="G56" s="65">
        <f>(G46*G54)</f>
        <v>143.72399999999999</v>
      </c>
      <c r="H56" s="65">
        <f t="shared" ref="H56" si="3">(H46*H54)</f>
        <v>145.899</v>
      </c>
      <c r="I56" s="65">
        <f>(I46*I54)</f>
        <v>254.82299999999998</v>
      </c>
      <c r="J56" s="65">
        <f>(J46*J54)</f>
        <v>363.92099999999999</v>
      </c>
      <c r="K56" s="66">
        <f>(K46*K54)</f>
        <v>299.62799999999999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08"/>
      <c r="B57" s="108"/>
      <c r="C57" s="108"/>
      <c r="D57" s="108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67220</v>
      </c>
      <c r="C58" s="167"/>
      <c r="D58" s="70" t="s">
        <v>70</v>
      </c>
      <c r="E58" s="168">
        <v>45120</v>
      </c>
      <c r="F58" s="168"/>
      <c r="G58" s="168"/>
      <c r="H58" s="168"/>
      <c r="I58" s="169" t="s">
        <v>115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431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67232</v>
      </c>
      <c r="J59" s="165"/>
      <c r="K59" s="165"/>
      <c r="L59" s="165"/>
      <c r="M59" s="165"/>
      <c r="N59" s="165"/>
    </row>
    <row r="60" spans="1:14" ht="15" thickBot="1" x14ac:dyDescent="0.35">
      <c r="A60" s="108"/>
      <c r="B60" s="71"/>
      <c r="C60" s="71"/>
      <c r="D60" s="70"/>
      <c r="E60" s="181" t="s">
        <v>73</v>
      </c>
      <c r="F60" s="181"/>
      <c r="G60" s="181"/>
      <c r="H60" s="181"/>
      <c r="I60" s="165">
        <v>67232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66789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08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703970.3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67232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1582.1819999999998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08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705552.48200000008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08"/>
      <c r="B67" s="72"/>
      <c r="C67" s="72"/>
      <c r="D67" s="108"/>
      <c r="E67" s="178" t="s">
        <v>84</v>
      </c>
      <c r="F67" s="178"/>
      <c r="G67" s="178"/>
      <c r="H67" s="178"/>
      <c r="I67" s="179">
        <v>42107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10.563902468969442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09"/>
      <c r="B69" s="73"/>
      <c r="C69" s="73"/>
      <c r="D69" s="108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09"/>
      <c r="B71" s="74"/>
      <c r="C71" s="74"/>
      <c r="D71" s="70"/>
      <c r="E71" s="178" t="s">
        <v>90</v>
      </c>
      <c r="F71" s="178"/>
      <c r="G71" s="178"/>
      <c r="H71" s="178"/>
      <c r="I71" s="179">
        <v>67232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795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45120</v>
      </c>
      <c r="B73" s="187"/>
      <c r="C73" s="187"/>
      <c r="D73" s="108"/>
      <c r="E73" s="178" t="s">
        <v>93</v>
      </c>
      <c r="F73" s="178"/>
      <c r="G73" s="178"/>
      <c r="H73" s="178"/>
      <c r="I73" s="179">
        <v>-43338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08"/>
      <c r="E74" s="108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08"/>
      <c r="E75" s="178" t="s">
        <v>94</v>
      </c>
      <c r="F75" s="178"/>
      <c r="G75" s="178"/>
      <c r="H75" s="178"/>
      <c r="I75" s="179">
        <f>(I67+I68+I69+I70+I71+I73+I76+I72)</f>
        <v>66001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08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08"/>
      <c r="E77" s="108"/>
      <c r="F77" s="78"/>
      <c r="G77" s="105"/>
      <c r="H77" s="105"/>
      <c r="I77" s="106"/>
      <c r="J77" s="106"/>
      <c r="K77" s="106"/>
      <c r="L77" s="106"/>
      <c r="M77" s="106"/>
      <c r="N77" s="81"/>
    </row>
    <row r="78" spans="1:14" x14ac:dyDescent="0.3">
      <c r="A78" s="184" t="s">
        <v>115</v>
      </c>
      <c r="B78" s="184"/>
      <c r="C78" s="184"/>
      <c r="D78" s="108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47600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630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17571</v>
      </c>
      <c r="J81" s="165"/>
      <c r="K81" s="165"/>
      <c r="L81" s="165"/>
      <c r="M81" s="165"/>
      <c r="N81" s="165"/>
    </row>
    <row r="82" spans="1:14" x14ac:dyDescent="0.3">
      <c r="A82" s="108"/>
      <c r="B82" s="108"/>
      <c r="C82" s="108"/>
      <c r="D82" s="85"/>
      <c r="E82" s="181" t="s">
        <v>100</v>
      </c>
      <c r="F82" s="181"/>
      <c r="G82" s="181"/>
      <c r="H82" s="181"/>
      <c r="I82" s="165">
        <v>165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431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07"/>
      <c r="F85" s="107"/>
      <c r="G85" s="107"/>
      <c r="H85" s="107"/>
      <c r="I85" s="104"/>
      <c r="J85" s="104"/>
      <c r="K85" s="104"/>
      <c r="L85" s="104"/>
      <c r="M85" s="104"/>
      <c r="N85" s="104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66397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07"/>
      <c r="F87" s="107"/>
      <c r="G87" s="107"/>
      <c r="H87" s="107"/>
      <c r="I87" s="104"/>
      <c r="J87" s="104"/>
      <c r="K87" s="104"/>
      <c r="L87" s="104"/>
      <c r="M87" s="104"/>
      <c r="N87" s="104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396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7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125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1678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22752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3366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3657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2444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8846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1872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4113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2160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1677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1938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440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299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1142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138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62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176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160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129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303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190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312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234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280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884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69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317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295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631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154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181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754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311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1210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584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3541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48728</v>
      </c>
      <c r="D44" s="18">
        <f t="shared" si="0"/>
        <v>3214</v>
      </c>
      <c r="E44" s="19">
        <f t="shared" si="0"/>
        <v>681</v>
      </c>
      <c r="F44" s="19">
        <f t="shared" si="0"/>
        <v>739</v>
      </c>
      <c r="G44" s="19">
        <f t="shared" si="0"/>
        <v>1638</v>
      </c>
      <c r="H44" s="19">
        <f t="shared" si="0"/>
        <v>1677</v>
      </c>
      <c r="I44" s="19">
        <f t="shared" si="0"/>
        <v>2983</v>
      </c>
      <c r="J44" s="19">
        <f t="shared" si="0"/>
        <v>4098</v>
      </c>
      <c r="K44" s="20">
        <f t="shared" si="0"/>
        <v>3541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48728</v>
      </c>
      <c r="D46" s="23">
        <f t="shared" si="1"/>
        <v>3214</v>
      </c>
      <c r="E46" s="24">
        <f t="shared" si="1"/>
        <v>681</v>
      </c>
      <c r="F46" s="24">
        <f t="shared" si="1"/>
        <v>739</v>
      </c>
      <c r="G46" s="24">
        <f t="shared" si="1"/>
        <v>1638</v>
      </c>
      <c r="H46" s="24">
        <f t="shared" si="1"/>
        <v>1677</v>
      </c>
      <c r="I46" s="24">
        <f t="shared" si="1"/>
        <v>2983</v>
      </c>
      <c r="J46" s="24">
        <f t="shared" si="1"/>
        <v>4098</v>
      </c>
      <c r="K46" s="25">
        <f t="shared" si="1"/>
        <v>3541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08"/>
      <c r="B50" s="44"/>
      <c r="C50" s="44"/>
      <c r="D50" s="44"/>
      <c r="E50" s="44"/>
      <c r="F50" s="44"/>
      <c r="G50" s="44"/>
      <c r="H50" s="44"/>
      <c r="I50" s="108"/>
      <c r="J50" s="108"/>
      <c r="K50" s="108"/>
      <c r="L50" s="108"/>
      <c r="M50" s="108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511644</v>
      </c>
      <c r="D51" s="47">
        <f t="shared" si="2"/>
        <v>32782.799999999996</v>
      </c>
      <c r="E51" s="48">
        <f t="shared" si="2"/>
        <v>6946.2</v>
      </c>
      <c r="F51" s="48">
        <f t="shared" si="2"/>
        <v>7537.7999999999993</v>
      </c>
      <c r="G51" s="48">
        <f t="shared" si="2"/>
        <v>16871.400000000001</v>
      </c>
      <c r="H51" s="48">
        <f t="shared" si="2"/>
        <v>17608.5</v>
      </c>
      <c r="I51" s="48">
        <f t="shared" si="2"/>
        <v>31023.200000000001</v>
      </c>
      <c r="J51" s="48">
        <f t="shared" si="2"/>
        <v>43438.799999999996</v>
      </c>
      <c r="K51" s="49">
        <f t="shared" si="2"/>
        <v>36826.400000000001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08"/>
      <c r="B55" s="108"/>
      <c r="C55" s="108"/>
      <c r="D55" s="108"/>
      <c r="E55" s="44"/>
      <c r="F55" s="44"/>
      <c r="G55" s="44"/>
      <c r="H55" s="108"/>
      <c r="I55" s="108"/>
      <c r="J55" s="108"/>
      <c r="K55" s="108"/>
      <c r="L55" s="108"/>
      <c r="M55" s="108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279.61799999999999</v>
      </c>
      <c r="E56" s="65">
        <f>(E46*E54)</f>
        <v>59.246999999999993</v>
      </c>
      <c r="F56" s="65">
        <f>(F46*F54)</f>
        <v>64.292999999999992</v>
      </c>
      <c r="G56" s="65">
        <f>(G46*G54)</f>
        <v>142.506</v>
      </c>
      <c r="H56" s="65">
        <f t="shared" ref="H56" si="3">(H46*H54)</f>
        <v>145.899</v>
      </c>
      <c r="I56" s="65">
        <f>(I46*I54)</f>
        <v>259.52099999999996</v>
      </c>
      <c r="J56" s="65">
        <f>(J46*J54)</f>
        <v>356.52599999999995</v>
      </c>
      <c r="K56" s="66">
        <f>(K46*K54)</f>
        <v>308.06699999999995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08"/>
      <c r="B57" s="108"/>
      <c r="C57" s="108"/>
      <c r="D57" s="108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67299</v>
      </c>
      <c r="C58" s="167"/>
      <c r="D58" s="70" t="s">
        <v>70</v>
      </c>
      <c r="E58" s="168">
        <v>45121</v>
      </c>
      <c r="F58" s="168"/>
      <c r="G58" s="168"/>
      <c r="H58" s="168"/>
      <c r="I58" s="169" t="s">
        <v>117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306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67333</v>
      </c>
      <c r="J59" s="165"/>
      <c r="K59" s="165"/>
      <c r="L59" s="165"/>
      <c r="M59" s="165"/>
      <c r="N59" s="165"/>
    </row>
    <row r="60" spans="1:14" ht="15" thickBot="1" x14ac:dyDescent="0.35">
      <c r="A60" s="108"/>
      <c r="B60" s="71"/>
      <c r="C60" s="71"/>
      <c r="D60" s="70"/>
      <c r="E60" s="181" t="s">
        <v>73</v>
      </c>
      <c r="F60" s="181"/>
      <c r="G60" s="181"/>
      <c r="H60" s="181"/>
      <c r="I60" s="165">
        <v>67333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66993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08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704679.10000000009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67333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1615.6769999999999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08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706294.77700000012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08"/>
      <c r="B67" s="72"/>
      <c r="C67" s="72"/>
      <c r="D67" s="108"/>
      <c r="E67" s="178" t="s">
        <v>84</v>
      </c>
      <c r="F67" s="178"/>
      <c r="G67" s="178"/>
      <c r="H67" s="178"/>
      <c r="I67" s="179">
        <v>43338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10.542814577642442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09"/>
      <c r="B69" s="73"/>
      <c r="C69" s="73"/>
      <c r="D69" s="108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09"/>
      <c r="B71" s="74"/>
      <c r="C71" s="74"/>
      <c r="D71" s="70"/>
      <c r="E71" s="178" t="s">
        <v>90</v>
      </c>
      <c r="F71" s="178"/>
      <c r="G71" s="178"/>
      <c r="H71" s="178"/>
      <c r="I71" s="179">
        <v>67333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165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45121</v>
      </c>
      <c r="B73" s="187"/>
      <c r="C73" s="187"/>
      <c r="D73" s="108"/>
      <c r="E73" s="178" t="s">
        <v>93</v>
      </c>
      <c r="F73" s="178"/>
      <c r="G73" s="178"/>
      <c r="H73" s="178"/>
      <c r="I73" s="179">
        <v>-51097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08"/>
      <c r="E74" s="108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08"/>
      <c r="E75" s="178" t="s">
        <v>94</v>
      </c>
      <c r="F75" s="178"/>
      <c r="G75" s="178"/>
      <c r="H75" s="178"/>
      <c r="I75" s="179">
        <f>(I67+I68+I69+I70+I71+I73+I76+I72)</f>
        <v>59574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08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08"/>
      <c r="E77" s="108"/>
      <c r="F77" s="78"/>
      <c r="G77" s="105"/>
      <c r="H77" s="105"/>
      <c r="I77" s="106"/>
      <c r="J77" s="106"/>
      <c r="K77" s="106"/>
      <c r="L77" s="106"/>
      <c r="M77" s="106"/>
      <c r="N77" s="81"/>
    </row>
    <row r="78" spans="1:14" x14ac:dyDescent="0.3">
      <c r="A78" s="184" t="s">
        <v>117</v>
      </c>
      <c r="B78" s="184"/>
      <c r="C78" s="184"/>
      <c r="D78" s="108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41750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17824</v>
      </c>
      <c r="J81" s="165"/>
      <c r="K81" s="165"/>
      <c r="L81" s="165"/>
      <c r="M81" s="165"/>
      <c r="N81" s="165"/>
    </row>
    <row r="82" spans="1:14" x14ac:dyDescent="0.3">
      <c r="A82" s="108"/>
      <c r="B82" s="108"/>
      <c r="C82" s="108"/>
      <c r="D82" s="85"/>
      <c r="E82" s="181" t="s">
        <v>100</v>
      </c>
      <c r="F82" s="181"/>
      <c r="G82" s="181"/>
      <c r="H82" s="181"/>
      <c r="I82" s="165">
        <v>165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306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07"/>
      <c r="F85" s="107"/>
      <c r="G85" s="107"/>
      <c r="H85" s="107"/>
      <c r="I85" s="104"/>
      <c r="J85" s="104"/>
      <c r="K85" s="104"/>
      <c r="L85" s="104"/>
      <c r="M85" s="104"/>
      <c r="N85" s="104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60045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07"/>
      <c r="F87" s="107"/>
      <c r="G87" s="107"/>
      <c r="H87" s="107"/>
      <c r="I87" s="104"/>
      <c r="J87" s="104"/>
      <c r="K87" s="104"/>
      <c r="L87" s="104"/>
      <c r="M87" s="104"/>
      <c r="N87" s="104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471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F61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126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1698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22223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3220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3618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2415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8808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1814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4074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2176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1688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1909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443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302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1109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123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64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178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159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134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300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184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146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218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261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867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68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290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293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629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31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184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772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297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1189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569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3588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47870</v>
      </c>
      <c r="D44" s="18">
        <f t="shared" si="0"/>
        <v>2848</v>
      </c>
      <c r="E44" s="19">
        <f t="shared" si="0"/>
        <v>651</v>
      </c>
      <c r="F44" s="19">
        <f t="shared" si="0"/>
        <v>745</v>
      </c>
      <c r="G44" s="19">
        <f t="shared" si="0"/>
        <v>1639</v>
      </c>
      <c r="H44" s="19">
        <f t="shared" si="0"/>
        <v>1688</v>
      </c>
      <c r="I44" s="19">
        <f t="shared" si="0"/>
        <v>2927</v>
      </c>
      <c r="J44" s="19">
        <f t="shared" si="0"/>
        <v>4085</v>
      </c>
      <c r="K44" s="20">
        <f t="shared" si="0"/>
        <v>3588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47870</v>
      </c>
      <c r="D46" s="23">
        <f t="shared" si="1"/>
        <v>2848</v>
      </c>
      <c r="E46" s="24">
        <f t="shared" si="1"/>
        <v>651</v>
      </c>
      <c r="F46" s="24">
        <f t="shared" si="1"/>
        <v>745</v>
      </c>
      <c r="G46" s="24">
        <f t="shared" si="1"/>
        <v>1639</v>
      </c>
      <c r="H46" s="24">
        <f t="shared" si="1"/>
        <v>1688</v>
      </c>
      <c r="I46" s="24">
        <f t="shared" si="1"/>
        <v>2927</v>
      </c>
      <c r="J46" s="24">
        <f t="shared" si="1"/>
        <v>4085</v>
      </c>
      <c r="K46" s="25">
        <f t="shared" si="1"/>
        <v>3588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08"/>
      <c r="B50" s="44"/>
      <c r="C50" s="44"/>
      <c r="D50" s="44"/>
      <c r="E50" s="44"/>
      <c r="F50" s="44"/>
      <c r="G50" s="44"/>
      <c r="H50" s="44"/>
      <c r="I50" s="108"/>
      <c r="J50" s="108"/>
      <c r="K50" s="108"/>
      <c r="L50" s="108"/>
      <c r="M50" s="108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502635</v>
      </c>
      <c r="D51" s="47">
        <f t="shared" si="2"/>
        <v>29049.599999999999</v>
      </c>
      <c r="E51" s="48">
        <f t="shared" si="2"/>
        <v>6640.2</v>
      </c>
      <c r="F51" s="48">
        <f t="shared" si="2"/>
        <v>7598.9999999999991</v>
      </c>
      <c r="G51" s="48">
        <f t="shared" si="2"/>
        <v>16881.7</v>
      </c>
      <c r="H51" s="48">
        <f t="shared" si="2"/>
        <v>17724</v>
      </c>
      <c r="I51" s="48">
        <f t="shared" si="2"/>
        <v>30440.799999999999</v>
      </c>
      <c r="J51" s="48">
        <f t="shared" si="2"/>
        <v>43301</v>
      </c>
      <c r="K51" s="49">
        <f t="shared" si="2"/>
        <v>37315.200000000004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08"/>
      <c r="B55" s="108"/>
      <c r="C55" s="108"/>
      <c r="D55" s="108"/>
      <c r="E55" s="44"/>
      <c r="F55" s="44"/>
      <c r="G55" s="44"/>
      <c r="H55" s="108"/>
      <c r="I55" s="108"/>
      <c r="J55" s="108"/>
      <c r="K55" s="108"/>
      <c r="L55" s="108"/>
      <c r="M55" s="108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247.77599999999998</v>
      </c>
      <c r="E56" s="65">
        <f>(E46*E54)</f>
        <v>56.636999999999993</v>
      </c>
      <c r="F56" s="65">
        <f>(F46*F54)</f>
        <v>64.814999999999998</v>
      </c>
      <c r="G56" s="65">
        <f>(G46*G54)</f>
        <v>142.59299999999999</v>
      </c>
      <c r="H56" s="65">
        <f t="shared" ref="H56" si="3">(H46*H54)</f>
        <v>146.85599999999999</v>
      </c>
      <c r="I56" s="65">
        <f>(I46*I54)</f>
        <v>254.64899999999997</v>
      </c>
      <c r="J56" s="65">
        <f>(J46*J54)</f>
        <v>355.39499999999998</v>
      </c>
      <c r="K56" s="66">
        <f>(K46*K54)</f>
        <v>312.15600000000001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08"/>
      <c r="B57" s="108"/>
      <c r="C57" s="108"/>
      <c r="D57" s="108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66041</v>
      </c>
      <c r="C58" s="167"/>
      <c r="D58" s="70" t="s">
        <v>70</v>
      </c>
      <c r="E58" s="168">
        <v>45122</v>
      </c>
      <c r="F58" s="168"/>
      <c r="G58" s="168"/>
      <c r="H58" s="168"/>
      <c r="I58" s="169" t="s">
        <v>106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362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66067</v>
      </c>
      <c r="J59" s="165"/>
      <c r="K59" s="165"/>
      <c r="L59" s="165"/>
      <c r="M59" s="165"/>
      <c r="N59" s="165"/>
    </row>
    <row r="60" spans="1:14" ht="15" thickBot="1" x14ac:dyDescent="0.35">
      <c r="A60" s="108"/>
      <c r="B60" s="71"/>
      <c r="C60" s="71"/>
      <c r="D60" s="70"/>
      <c r="E60" s="181" t="s">
        <v>73</v>
      </c>
      <c r="F60" s="181"/>
      <c r="G60" s="181"/>
      <c r="H60" s="181"/>
      <c r="I60" s="165">
        <v>66067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65679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08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691586.49999999988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66067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1580.877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08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693167.37699999986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08"/>
      <c r="B67" s="72"/>
      <c r="C67" s="72"/>
      <c r="D67" s="108"/>
      <c r="E67" s="178" t="s">
        <v>84</v>
      </c>
      <c r="F67" s="178"/>
      <c r="G67" s="178"/>
      <c r="H67" s="178"/>
      <c r="I67" s="179">
        <v>51097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10.553866182493641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09"/>
      <c r="B69" s="73"/>
      <c r="C69" s="73"/>
      <c r="D69" s="108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09"/>
      <c r="B71" s="74"/>
      <c r="C71" s="74"/>
      <c r="D71" s="70"/>
      <c r="E71" s="178" t="s">
        <v>90</v>
      </c>
      <c r="F71" s="178"/>
      <c r="G71" s="178"/>
      <c r="H71" s="178"/>
      <c r="I71" s="179">
        <v>66067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610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45122</v>
      </c>
      <c r="B73" s="187"/>
      <c r="C73" s="187"/>
      <c r="D73" s="108"/>
      <c r="E73" s="178" t="s">
        <v>93</v>
      </c>
      <c r="F73" s="178"/>
      <c r="G73" s="178"/>
      <c r="H73" s="178"/>
      <c r="I73" s="179">
        <v>-52520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08"/>
      <c r="E74" s="108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08"/>
      <c r="E75" s="178" t="s">
        <v>94</v>
      </c>
      <c r="F75" s="178"/>
      <c r="G75" s="178"/>
      <c r="H75" s="178"/>
      <c r="I75" s="179">
        <f>(I67+I68+I69+I70+I71+I73+I76+I72)</f>
        <v>64644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08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08"/>
      <c r="E77" s="108"/>
      <c r="F77" s="78"/>
      <c r="G77" s="105"/>
      <c r="H77" s="105"/>
      <c r="I77" s="106"/>
      <c r="J77" s="106"/>
      <c r="K77" s="106"/>
      <c r="L77" s="106"/>
      <c r="M77" s="106"/>
      <c r="N77" s="81"/>
    </row>
    <row r="78" spans="1:14" x14ac:dyDescent="0.3">
      <c r="A78" s="184" t="s">
        <v>106</v>
      </c>
      <c r="B78" s="184"/>
      <c r="C78" s="184"/>
      <c r="D78" s="108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47700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280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16883</v>
      </c>
      <c r="J81" s="165"/>
      <c r="K81" s="165"/>
      <c r="L81" s="165"/>
      <c r="M81" s="165"/>
      <c r="N81" s="165"/>
    </row>
    <row r="82" spans="1:14" x14ac:dyDescent="0.3">
      <c r="A82" s="108"/>
      <c r="B82" s="108"/>
      <c r="C82" s="108"/>
      <c r="D82" s="85"/>
      <c r="E82" s="181" t="s">
        <v>100</v>
      </c>
      <c r="F82" s="181"/>
      <c r="G82" s="181"/>
      <c r="H82" s="181"/>
      <c r="I82" s="165">
        <v>330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362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07"/>
      <c r="F85" s="107"/>
      <c r="G85" s="107"/>
      <c r="H85" s="107"/>
      <c r="I85" s="104"/>
      <c r="J85" s="104"/>
      <c r="K85" s="104"/>
      <c r="L85" s="104"/>
      <c r="M85" s="104"/>
      <c r="N85" s="104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65555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07"/>
      <c r="F87" s="107"/>
      <c r="G87" s="107"/>
      <c r="H87" s="107"/>
      <c r="I87" s="104"/>
      <c r="J87" s="104"/>
      <c r="K87" s="104"/>
      <c r="L87" s="104"/>
      <c r="M87" s="104"/>
      <c r="N87" s="104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911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D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127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1707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22262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3579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3541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2377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8720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1843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4375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2221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1668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1959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452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306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1163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134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62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183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171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130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138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199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172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233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276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878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73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293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290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639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175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186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733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262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1229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542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3536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48404</v>
      </c>
      <c r="D44" s="18">
        <f t="shared" si="0"/>
        <v>2863</v>
      </c>
      <c r="E44" s="19">
        <f t="shared" si="0"/>
        <v>656</v>
      </c>
      <c r="F44" s="19">
        <f t="shared" si="0"/>
        <v>758</v>
      </c>
      <c r="G44" s="19">
        <f t="shared" si="0"/>
        <v>1611</v>
      </c>
      <c r="H44" s="19">
        <f t="shared" si="0"/>
        <v>1668</v>
      </c>
      <c r="I44" s="19">
        <f t="shared" si="0"/>
        <v>3031</v>
      </c>
      <c r="J44" s="19">
        <f t="shared" si="0"/>
        <v>4180</v>
      </c>
      <c r="K44" s="20">
        <f t="shared" si="0"/>
        <v>3536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48404</v>
      </c>
      <c r="D46" s="23">
        <f t="shared" si="1"/>
        <v>2863</v>
      </c>
      <c r="E46" s="24">
        <f t="shared" si="1"/>
        <v>656</v>
      </c>
      <c r="F46" s="24">
        <f t="shared" si="1"/>
        <v>758</v>
      </c>
      <c r="G46" s="24">
        <f t="shared" si="1"/>
        <v>1611</v>
      </c>
      <c r="H46" s="24">
        <f t="shared" si="1"/>
        <v>1668</v>
      </c>
      <c r="I46" s="24">
        <f t="shared" si="1"/>
        <v>3031</v>
      </c>
      <c r="J46" s="24">
        <f t="shared" si="1"/>
        <v>4180</v>
      </c>
      <c r="K46" s="25">
        <f t="shared" si="1"/>
        <v>3536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08"/>
      <c r="B50" s="44"/>
      <c r="C50" s="44"/>
      <c r="D50" s="44"/>
      <c r="E50" s="44"/>
      <c r="F50" s="44"/>
      <c r="G50" s="44"/>
      <c r="H50" s="44"/>
      <c r="I50" s="108"/>
      <c r="J50" s="108"/>
      <c r="K50" s="108"/>
      <c r="L50" s="108"/>
      <c r="M50" s="108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508242</v>
      </c>
      <c r="D51" s="47">
        <f t="shared" si="2"/>
        <v>29202.6</v>
      </c>
      <c r="E51" s="48">
        <f t="shared" si="2"/>
        <v>6691.2</v>
      </c>
      <c r="F51" s="48">
        <f t="shared" si="2"/>
        <v>7731.5999999999995</v>
      </c>
      <c r="G51" s="48">
        <f t="shared" si="2"/>
        <v>16593.300000000003</v>
      </c>
      <c r="H51" s="48">
        <f t="shared" si="2"/>
        <v>17514</v>
      </c>
      <c r="I51" s="48">
        <f t="shared" si="2"/>
        <v>31522.400000000001</v>
      </c>
      <c r="J51" s="48">
        <f t="shared" si="2"/>
        <v>44308</v>
      </c>
      <c r="K51" s="49">
        <f t="shared" si="2"/>
        <v>36774.400000000001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08"/>
      <c r="B55" s="108"/>
      <c r="C55" s="108"/>
      <c r="D55" s="108"/>
      <c r="E55" s="44"/>
      <c r="F55" s="44"/>
      <c r="G55" s="44"/>
      <c r="H55" s="108"/>
      <c r="I55" s="108"/>
      <c r="J55" s="108"/>
      <c r="K55" s="108"/>
      <c r="L55" s="108"/>
      <c r="M55" s="108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249.08099999999999</v>
      </c>
      <c r="E56" s="65">
        <f>(E46*E54)</f>
        <v>57.071999999999996</v>
      </c>
      <c r="F56" s="65">
        <f>(F46*F54)</f>
        <v>65.945999999999998</v>
      </c>
      <c r="G56" s="65">
        <f>(G46*G54)</f>
        <v>140.15699999999998</v>
      </c>
      <c r="H56" s="65">
        <f t="shared" ref="H56" si="3">(H46*H54)</f>
        <v>145.11599999999999</v>
      </c>
      <c r="I56" s="65">
        <f>(I46*I54)</f>
        <v>263.697</v>
      </c>
      <c r="J56" s="65">
        <f>(J46*J54)</f>
        <v>363.65999999999997</v>
      </c>
      <c r="K56" s="66">
        <f>(K46*K54)</f>
        <v>307.63200000000001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08"/>
      <c r="B57" s="108"/>
      <c r="C57" s="108"/>
      <c r="D57" s="108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66707</v>
      </c>
      <c r="C58" s="167"/>
      <c r="D58" s="70" t="s">
        <v>70</v>
      </c>
      <c r="E58" s="168">
        <v>45123</v>
      </c>
      <c r="F58" s="168"/>
      <c r="G58" s="168"/>
      <c r="H58" s="168"/>
      <c r="I58" s="169" t="s">
        <v>108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381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66727</v>
      </c>
      <c r="J59" s="165"/>
      <c r="K59" s="165"/>
      <c r="L59" s="165"/>
      <c r="M59" s="165"/>
      <c r="N59" s="165"/>
    </row>
    <row r="60" spans="1:14" ht="15" thickBot="1" x14ac:dyDescent="0.35">
      <c r="A60" s="108"/>
      <c r="B60" s="71"/>
      <c r="C60" s="71"/>
      <c r="D60" s="70"/>
      <c r="E60" s="181" t="s">
        <v>73</v>
      </c>
      <c r="F60" s="181"/>
      <c r="G60" s="181"/>
      <c r="H60" s="181"/>
      <c r="I60" s="165">
        <v>66727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66326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08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698579.5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66727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1592.3609999999999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08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700171.86100000003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08"/>
      <c r="B67" s="72"/>
      <c r="C67" s="72"/>
      <c r="D67" s="108"/>
      <c r="E67" s="178" t="s">
        <v>84</v>
      </c>
      <c r="F67" s="178"/>
      <c r="G67" s="178"/>
      <c r="H67" s="178"/>
      <c r="I67" s="179">
        <v>52520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10.556521741097006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09"/>
      <c r="B69" s="73"/>
      <c r="C69" s="73"/>
      <c r="D69" s="108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09"/>
      <c r="B71" s="74"/>
      <c r="C71" s="74"/>
      <c r="D71" s="70"/>
      <c r="E71" s="178" t="s">
        <v>90</v>
      </c>
      <c r="F71" s="178"/>
      <c r="G71" s="178"/>
      <c r="H71" s="178"/>
      <c r="I71" s="179">
        <v>66727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330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45123</v>
      </c>
      <c r="B73" s="187"/>
      <c r="C73" s="187"/>
      <c r="D73" s="108"/>
      <c r="E73" s="178" t="s">
        <v>93</v>
      </c>
      <c r="F73" s="178"/>
      <c r="G73" s="178"/>
      <c r="H73" s="178"/>
      <c r="I73" s="179">
        <v>-52609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08"/>
      <c r="E74" s="108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08"/>
      <c r="E75" s="178" t="s">
        <v>94</v>
      </c>
      <c r="F75" s="178"/>
      <c r="G75" s="178"/>
      <c r="H75" s="178"/>
      <c r="I75" s="179">
        <f>(I67+I68+I69+I70+I71+I73+I76+I72)</f>
        <v>66638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08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08"/>
      <c r="E77" s="108"/>
      <c r="F77" s="78"/>
      <c r="G77" s="105"/>
      <c r="H77" s="105"/>
      <c r="I77" s="106"/>
      <c r="J77" s="106"/>
      <c r="K77" s="106"/>
      <c r="L77" s="106"/>
      <c r="M77" s="106"/>
      <c r="N77" s="81"/>
    </row>
    <row r="78" spans="1:14" x14ac:dyDescent="0.3">
      <c r="A78" s="184" t="s">
        <v>108</v>
      </c>
      <c r="B78" s="184"/>
      <c r="C78" s="184"/>
      <c r="D78" s="108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49400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16154</v>
      </c>
      <c r="J81" s="165"/>
      <c r="K81" s="165"/>
      <c r="L81" s="165"/>
      <c r="M81" s="165"/>
      <c r="N81" s="165"/>
    </row>
    <row r="82" spans="1:14" x14ac:dyDescent="0.3">
      <c r="A82" s="108"/>
      <c r="B82" s="108"/>
      <c r="C82" s="108"/>
      <c r="D82" s="85"/>
      <c r="E82" s="181" t="s">
        <v>100</v>
      </c>
      <c r="F82" s="181"/>
      <c r="G82" s="181"/>
      <c r="H82" s="181"/>
      <c r="I82" s="165">
        <v>330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381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07"/>
      <c r="F85" s="107"/>
      <c r="G85" s="107"/>
      <c r="H85" s="107"/>
      <c r="I85" s="104"/>
      <c r="J85" s="104"/>
      <c r="K85" s="104"/>
      <c r="L85" s="104"/>
      <c r="M85" s="104"/>
      <c r="N85" s="104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66265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07"/>
      <c r="F87" s="107"/>
      <c r="G87" s="107"/>
      <c r="H87" s="107"/>
      <c r="I87" s="104"/>
      <c r="J87" s="104"/>
      <c r="K87" s="104"/>
      <c r="L87" s="104"/>
      <c r="M87" s="104"/>
      <c r="N87" s="104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-373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D61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128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1736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22262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3366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3541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2483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8701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1882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4268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2212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1560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1943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440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301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1116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140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54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172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167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135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0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212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173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227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273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889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72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303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273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624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92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184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773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294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1222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582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3617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48239</v>
      </c>
      <c r="D44" s="18">
        <f t="shared" si="0"/>
        <v>2705</v>
      </c>
      <c r="E44" s="19">
        <f t="shared" si="0"/>
        <v>648</v>
      </c>
      <c r="F44" s="19">
        <f t="shared" si="0"/>
        <v>741</v>
      </c>
      <c r="G44" s="19">
        <f t="shared" si="0"/>
        <v>1662</v>
      </c>
      <c r="H44" s="19">
        <f t="shared" si="0"/>
        <v>1560</v>
      </c>
      <c r="I44" s="19">
        <f t="shared" si="0"/>
        <v>2962</v>
      </c>
      <c r="J44" s="19">
        <f t="shared" si="0"/>
        <v>4155</v>
      </c>
      <c r="K44" s="20">
        <f t="shared" si="0"/>
        <v>3617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48239</v>
      </c>
      <c r="D46" s="23">
        <f t="shared" si="1"/>
        <v>2705</v>
      </c>
      <c r="E46" s="24">
        <f t="shared" si="1"/>
        <v>648</v>
      </c>
      <c r="F46" s="24">
        <f t="shared" si="1"/>
        <v>741</v>
      </c>
      <c r="G46" s="24">
        <f t="shared" si="1"/>
        <v>1662</v>
      </c>
      <c r="H46" s="24">
        <f t="shared" si="1"/>
        <v>1560</v>
      </c>
      <c r="I46" s="24">
        <f t="shared" si="1"/>
        <v>2962</v>
      </c>
      <c r="J46" s="24">
        <f t="shared" si="1"/>
        <v>4155</v>
      </c>
      <c r="K46" s="25">
        <f t="shared" si="1"/>
        <v>3617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08"/>
      <c r="B50" s="44"/>
      <c r="C50" s="44"/>
      <c r="D50" s="44"/>
      <c r="E50" s="44"/>
      <c r="F50" s="44"/>
      <c r="G50" s="44"/>
      <c r="H50" s="44"/>
      <c r="I50" s="108"/>
      <c r="J50" s="108"/>
      <c r="K50" s="108"/>
      <c r="L50" s="108"/>
      <c r="M50" s="108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506509.5</v>
      </c>
      <c r="D51" s="47">
        <f t="shared" si="2"/>
        <v>27590.999999999996</v>
      </c>
      <c r="E51" s="48">
        <f t="shared" si="2"/>
        <v>6609.5999999999995</v>
      </c>
      <c r="F51" s="48">
        <f t="shared" si="2"/>
        <v>7558.2</v>
      </c>
      <c r="G51" s="48">
        <f t="shared" si="2"/>
        <v>17118.600000000002</v>
      </c>
      <c r="H51" s="48">
        <f t="shared" si="2"/>
        <v>16380</v>
      </c>
      <c r="I51" s="48">
        <f t="shared" si="2"/>
        <v>30804.799999999999</v>
      </c>
      <c r="J51" s="48">
        <f t="shared" si="2"/>
        <v>44043</v>
      </c>
      <c r="K51" s="49">
        <f t="shared" si="2"/>
        <v>37616.800000000003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08"/>
      <c r="B55" s="108"/>
      <c r="C55" s="108"/>
      <c r="D55" s="108"/>
      <c r="E55" s="44"/>
      <c r="F55" s="44"/>
      <c r="G55" s="44"/>
      <c r="H55" s="108"/>
      <c r="I55" s="108"/>
      <c r="J55" s="108"/>
      <c r="K55" s="108"/>
      <c r="L55" s="108"/>
      <c r="M55" s="108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235.33499999999998</v>
      </c>
      <c r="E56" s="65">
        <f>(E46*E54)</f>
        <v>56.375999999999998</v>
      </c>
      <c r="F56" s="65">
        <f>(F46*F54)</f>
        <v>64.466999999999999</v>
      </c>
      <c r="G56" s="65">
        <f>(G46*G54)</f>
        <v>144.59399999999999</v>
      </c>
      <c r="H56" s="65">
        <f t="shared" ref="H56" si="3">(H46*H54)</f>
        <v>135.72</v>
      </c>
      <c r="I56" s="65">
        <f>(I46*I54)</f>
        <v>257.69399999999996</v>
      </c>
      <c r="J56" s="65">
        <f>(J46*J54)</f>
        <v>361.48499999999996</v>
      </c>
      <c r="K56" s="66">
        <f>(K46*K54)</f>
        <v>314.67899999999997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08"/>
      <c r="B57" s="108"/>
      <c r="C57" s="108"/>
      <c r="D57" s="108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66289</v>
      </c>
      <c r="C58" s="167"/>
      <c r="D58" s="70" t="s">
        <v>70</v>
      </c>
      <c r="E58" s="168">
        <v>45124</v>
      </c>
      <c r="F58" s="168"/>
      <c r="G58" s="168"/>
      <c r="H58" s="168"/>
      <c r="I58" s="169" t="s">
        <v>110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413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66310</v>
      </c>
      <c r="J59" s="165"/>
      <c r="K59" s="165"/>
      <c r="L59" s="165"/>
      <c r="M59" s="165"/>
      <c r="N59" s="165"/>
    </row>
    <row r="60" spans="1:14" ht="15" thickBot="1" x14ac:dyDescent="0.35">
      <c r="A60" s="108"/>
      <c r="B60" s="71"/>
      <c r="C60" s="71"/>
      <c r="D60" s="70"/>
      <c r="E60" s="181" t="s">
        <v>73</v>
      </c>
      <c r="F60" s="181"/>
      <c r="G60" s="181"/>
      <c r="H60" s="181"/>
      <c r="I60" s="165">
        <v>66310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65876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08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694231.5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66310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1570.35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08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695801.85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08"/>
      <c r="B67" s="72"/>
      <c r="C67" s="72"/>
      <c r="D67" s="108"/>
      <c r="E67" s="178" t="s">
        <v>84</v>
      </c>
      <c r="F67" s="178"/>
      <c r="G67" s="178"/>
      <c r="H67" s="178"/>
      <c r="I67" s="179">
        <v>52609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10.562296587528083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09"/>
      <c r="B69" s="73"/>
      <c r="C69" s="73"/>
      <c r="D69" s="108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09"/>
      <c r="B71" s="74"/>
      <c r="C71" s="74"/>
      <c r="D71" s="70"/>
      <c r="E71" s="178" t="s">
        <v>90</v>
      </c>
      <c r="F71" s="178"/>
      <c r="G71" s="178"/>
      <c r="H71" s="178"/>
      <c r="I71" s="179">
        <v>66310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165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45124</v>
      </c>
      <c r="B73" s="187"/>
      <c r="C73" s="187"/>
      <c r="D73" s="108"/>
      <c r="E73" s="178" t="s">
        <v>93</v>
      </c>
      <c r="F73" s="178"/>
      <c r="G73" s="178"/>
      <c r="H73" s="178"/>
      <c r="I73" s="179">
        <v>-46300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08"/>
      <c r="E74" s="108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08"/>
      <c r="E75" s="178" t="s">
        <v>94</v>
      </c>
      <c r="F75" s="178"/>
      <c r="G75" s="178"/>
      <c r="H75" s="178"/>
      <c r="I75" s="179">
        <f>(I67+I68+I69+I70+I71+I73+I76+I72)</f>
        <v>72619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08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08"/>
      <c r="E77" s="108"/>
      <c r="F77" s="78"/>
      <c r="G77" s="105"/>
      <c r="H77" s="105"/>
      <c r="I77" s="106"/>
      <c r="J77" s="106"/>
      <c r="K77" s="106"/>
      <c r="L77" s="106"/>
      <c r="M77" s="106"/>
      <c r="N77" s="81"/>
    </row>
    <row r="78" spans="1:14" x14ac:dyDescent="0.3">
      <c r="A78" s="184" t="s">
        <v>110</v>
      </c>
      <c r="B78" s="184"/>
      <c r="C78" s="184"/>
      <c r="D78" s="108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55750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16459</v>
      </c>
      <c r="J81" s="165"/>
      <c r="K81" s="165"/>
      <c r="L81" s="165"/>
      <c r="M81" s="165"/>
      <c r="N81" s="165"/>
    </row>
    <row r="82" spans="1:14" x14ac:dyDescent="0.3">
      <c r="A82" s="108"/>
      <c r="B82" s="108"/>
      <c r="C82" s="108"/>
      <c r="D82" s="85"/>
      <c r="E82" s="181" t="s">
        <v>100</v>
      </c>
      <c r="F82" s="181"/>
      <c r="G82" s="181"/>
      <c r="H82" s="181"/>
      <c r="I82" s="165">
        <v>165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413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07"/>
      <c r="F85" s="107"/>
      <c r="G85" s="107"/>
      <c r="H85" s="107"/>
      <c r="I85" s="104"/>
      <c r="J85" s="104"/>
      <c r="K85" s="104"/>
      <c r="L85" s="104"/>
      <c r="M85" s="104"/>
      <c r="N85" s="104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72787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07"/>
      <c r="F87" s="107"/>
      <c r="G87" s="107"/>
      <c r="H87" s="107"/>
      <c r="I87" s="104"/>
      <c r="J87" s="104"/>
      <c r="K87" s="104"/>
      <c r="L87" s="104"/>
      <c r="M87" s="104"/>
      <c r="N87" s="104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168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8" header="0.3" footer="0.17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D67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1" width="9.33203125" style="1" customWidth="1"/>
    <col min="12" max="12" width="9.88671875" style="1" bestFit="1" customWidth="1"/>
    <col min="13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129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1698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22465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3376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3482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2444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8604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1882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4355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2204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1572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1922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440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308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1170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140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0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186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170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128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574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228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172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240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274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934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72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314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288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608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163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179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763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278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1175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564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3575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119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>
        <v>17903</v>
      </c>
      <c r="M42" s="155"/>
      <c r="N42" s="142"/>
    </row>
    <row r="43" spans="1:14" s="10" customFormat="1" ht="15" thickBot="1" x14ac:dyDescent="0.35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48306</v>
      </c>
      <c r="D44" s="18">
        <f t="shared" si="0"/>
        <v>3296</v>
      </c>
      <c r="E44" s="19">
        <f t="shared" si="0"/>
        <v>674</v>
      </c>
      <c r="F44" s="19">
        <f t="shared" si="0"/>
        <v>748</v>
      </c>
      <c r="G44" s="19">
        <f t="shared" si="0"/>
        <v>1697</v>
      </c>
      <c r="H44" s="19">
        <f t="shared" si="0"/>
        <v>1572</v>
      </c>
      <c r="I44" s="19">
        <f t="shared" si="0"/>
        <v>2953</v>
      </c>
      <c r="J44" s="19">
        <f t="shared" si="0"/>
        <v>4126</v>
      </c>
      <c r="K44" s="20">
        <f t="shared" si="0"/>
        <v>3575</v>
      </c>
      <c r="L44" s="16">
        <f t="shared" si="0"/>
        <v>17903</v>
      </c>
      <c r="M44" s="17">
        <f t="shared" si="0"/>
        <v>0</v>
      </c>
      <c r="N44" s="9"/>
    </row>
    <row r="45" spans="1:14" s="10" customFormat="1" ht="15" thickBot="1" x14ac:dyDescent="0.35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48306</v>
      </c>
      <c r="D46" s="23">
        <f t="shared" si="1"/>
        <v>3296</v>
      </c>
      <c r="E46" s="24">
        <f t="shared" si="1"/>
        <v>674</v>
      </c>
      <c r="F46" s="24">
        <f t="shared" si="1"/>
        <v>748</v>
      </c>
      <c r="G46" s="24">
        <f t="shared" si="1"/>
        <v>1697</v>
      </c>
      <c r="H46" s="24">
        <f t="shared" si="1"/>
        <v>1572</v>
      </c>
      <c r="I46" s="24">
        <f t="shared" si="1"/>
        <v>2953</v>
      </c>
      <c r="J46" s="24">
        <f t="shared" si="1"/>
        <v>4126</v>
      </c>
      <c r="K46" s="25">
        <f t="shared" si="1"/>
        <v>3575</v>
      </c>
      <c r="L46" s="21">
        <f t="shared" si="1"/>
        <v>17903</v>
      </c>
      <c r="M46" s="22">
        <f t="shared" si="1"/>
        <v>0</v>
      </c>
      <c r="N46" s="9"/>
    </row>
    <row r="47" spans="1:14" s="10" customFormat="1" ht="15" thickBot="1" x14ac:dyDescent="0.35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11</v>
      </c>
      <c r="M49" s="42">
        <v>0</v>
      </c>
      <c r="N49" s="34"/>
    </row>
    <row r="50" spans="1:14" ht="15" thickBot="1" x14ac:dyDescent="0.35">
      <c r="A50" s="108"/>
      <c r="B50" s="44"/>
      <c r="C50" s="44"/>
      <c r="D50" s="44"/>
      <c r="E50" s="44"/>
      <c r="F50" s="44"/>
      <c r="G50" s="44"/>
      <c r="H50" s="44"/>
      <c r="I50" s="108"/>
      <c r="J50" s="108"/>
      <c r="K50" s="108"/>
      <c r="L50" s="108"/>
      <c r="M50" s="108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507213</v>
      </c>
      <c r="D51" s="47">
        <f t="shared" si="2"/>
        <v>33619.199999999997</v>
      </c>
      <c r="E51" s="48">
        <f t="shared" si="2"/>
        <v>6874.7999999999993</v>
      </c>
      <c r="F51" s="48">
        <f t="shared" si="2"/>
        <v>7629.5999999999995</v>
      </c>
      <c r="G51" s="48">
        <f t="shared" si="2"/>
        <v>17479.100000000002</v>
      </c>
      <c r="H51" s="48">
        <f t="shared" si="2"/>
        <v>16506</v>
      </c>
      <c r="I51" s="48">
        <f t="shared" si="2"/>
        <v>30711.200000000001</v>
      </c>
      <c r="J51" s="48">
        <f t="shared" si="2"/>
        <v>43735.6</v>
      </c>
      <c r="K51" s="49">
        <f t="shared" si="2"/>
        <v>37180</v>
      </c>
      <c r="L51" s="45">
        <f t="shared" si="2"/>
        <v>196933</v>
      </c>
      <c r="M51" s="50">
        <f t="shared" si="2"/>
        <v>0</v>
      </c>
      <c r="N51" s="51" t="s">
        <v>63</v>
      </c>
    </row>
    <row r="52" spans="1:14" ht="15" thickBot="1" x14ac:dyDescent="0.3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08"/>
      <c r="B55" s="108"/>
      <c r="C55" s="108"/>
      <c r="D55" s="108"/>
      <c r="E55" s="44"/>
      <c r="F55" s="44"/>
      <c r="G55" s="44"/>
      <c r="H55" s="108"/>
      <c r="I55" s="108"/>
      <c r="J55" s="108"/>
      <c r="K55" s="108"/>
      <c r="L55" s="108"/>
      <c r="M55" s="108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286.75199999999995</v>
      </c>
      <c r="E56" s="65">
        <f>(E46*E54)</f>
        <v>58.637999999999998</v>
      </c>
      <c r="F56" s="65">
        <f>(F46*F54)</f>
        <v>65.075999999999993</v>
      </c>
      <c r="G56" s="65">
        <f>(G46*G54)</f>
        <v>147.63899999999998</v>
      </c>
      <c r="H56" s="65">
        <f t="shared" ref="H56" si="3">(H46*H54)</f>
        <v>136.76399999999998</v>
      </c>
      <c r="I56" s="65">
        <f>(I46*I54)</f>
        <v>256.911</v>
      </c>
      <c r="J56" s="65">
        <f>(J46*J54)</f>
        <v>358.96199999999999</v>
      </c>
      <c r="K56" s="66">
        <f>(K46*K54)</f>
        <v>311.02499999999998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08"/>
      <c r="B57" s="108"/>
      <c r="C57" s="108"/>
      <c r="D57" s="108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84850</v>
      </c>
      <c r="C58" s="167"/>
      <c r="D58" s="70" t="s">
        <v>70</v>
      </c>
      <c r="E58" s="168">
        <v>45125</v>
      </c>
      <c r="F58" s="168"/>
      <c r="G58" s="168"/>
      <c r="H58" s="168"/>
      <c r="I58" s="169" t="s">
        <v>112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494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84892</v>
      </c>
      <c r="J59" s="165"/>
      <c r="K59" s="165"/>
      <c r="L59" s="165"/>
      <c r="M59" s="165"/>
      <c r="N59" s="165"/>
    </row>
    <row r="60" spans="1:14" ht="15" thickBot="1" x14ac:dyDescent="0.35">
      <c r="A60" s="108"/>
      <c r="B60" s="71"/>
      <c r="C60" s="71"/>
      <c r="D60" s="70"/>
      <c r="E60" s="181" t="s">
        <v>73</v>
      </c>
      <c r="F60" s="181"/>
      <c r="G60" s="181"/>
      <c r="H60" s="181"/>
      <c r="I60" s="165">
        <v>84892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84356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08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897881.49999999988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84892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1621.7669999999998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08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899503.26699999988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08"/>
      <c r="B67" s="72"/>
      <c r="C67" s="72"/>
      <c r="D67" s="108"/>
      <c r="E67" s="178" t="s">
        <v>84</v>
      </c>
      <c r="F67" s="178"/>
      <c r="G67" s="178"/>
      <c r="H67" s="178"/>
      <c r="I67" s="179">
        <v>46300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10.663180651050309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09"/>
      <c r="B69" s="73"/>
      <c r="C69" s="73"/>
      <c r="D69" s="108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09"/>
      <c r="B71" s="74"/>
      <c r="C71" s="74"/>
      <c r="D71" s="70"/>
      <c r="E71" s="178" t="s">
        <v>90</v>
      </c>
      <c r="F71" s="178"/>
      <c r="G71" s="178"/>
      <c r="H71" s="178"/>
      <c r="I71" s="179">
        <v>84892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619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45125</v>
      </c>
      <c r="B73" s="187"/>
      <c r="C73" s="187"/>
      <c r="D73" s="108"/>
      <c r="E73" s="178" t="s">
        <v>93</v>
      </c>
      <c r="F73" s="178"/>
      <c r="G73" s="178"/>
      <c r="H73" s="178"/>
      <c r="I73" s="179">
        <v>-43787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08"/>
      <c r="E74" s="108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08"/>
      <c r="E75" s="178" t="s">
        <v>94</v>
      </c>
      <c r="F75" s="178"/>
      <c r="G75" s="178"/>
      <c r="H75" s="178"/>
      <c r="I75" s="179">
        <f>(I67+I68+I69+I70+I71+I73+I76+I72)</f>
        <v>87405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08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08"/>
      <c r="E77" s="108"/>
      <c r="F77" s="78"/>
      <c r="G77" s="105"/>
      <c r="H77" s="105"/>
      <c r="I77" s="106"/>
      <c r="J77" s="106"/>
      <c r="K77" s="106"/>
      <c r="L77" s="106"/>
      <c r="M77" s="106"/>
      <c r="N77" s="81"/>
    </row>
    <row r="78" spans="1:14" x14ac:dyDescent="0.3">
      <c r="A78" s="184" t="s">
        <v>112</v>
      </c>
      <c r="B78" s="184"/>
      <c r="C78" s="184"/>
      <c r="D78" s="108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69200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454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16285</v>
      </c>
      <c r="J81" s="165"/>
      <c r="K81" s="165"/>
      <c r="L81" s="165"/>
      <c r="M81" s="165"/>
      <c r="N81" s="165"/>
    </row>
    <row r="82" spans="1:14" x14ac:dyDescent="0.3">
      <c r="A82" s="108"/>
      <c r="B82" s="108"/>
      <c r="C82" s="108"/>
      <c r="D82" s="85"/>
      <c r="E82" s="181" t="s">
        <v>100</v>
      </c>
      <c r="F82" s="181"/>
      <c r="G82" s="181"/>
      <c r="H82" s="181"/>
      <c r="I82" s="165">
        <v>165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494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07"/>
      <c r="F85" s="107"/>
      <c r="G85" s="107"/>
      <c r="H85" s="107"/>
      <c r="I85" s="104"/>
      <c r="J85" s="104"/>
      <c r="K85" s="104"/>
      <c r="L85" s="104"/>
      <c r="M85" s="104"/>
      <c r="N85" s="104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86598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07"/>
      <c r="F87" s="107"/>
      <c r="G87" s="107"/>
      <c r="H87" s="107"/>
      <c r="I87" s="104"/>
      <c r="J87" s="104"/>
      <c r="K87" s="104"/>
      <c r="L87" s="104"/>
      <c r="M87" s="104"/>
      <c r="N87" s="104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-807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1" width="9.33203125" style="1" customWidth="1"/>
    <col min="12" max="12" width="9.88671875" style="1" bestFit="1" customWidth="1"/>
    <col min="13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ht="15" customHeight="1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130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1736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23018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3347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3492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2425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8585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1833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4384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ht="15" customHeight="1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2151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1514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1892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461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314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1087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136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136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202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166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130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291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215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186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241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283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ht="15" customHeight="1" x14ac:dyDescent="0.3">
      <c r="A29" s="127" t="s">
        <v>40</v>
      </c>
      <c r="B29" s="128"/>
      <c r="C29" s="11"/>
      <c r="D29" s="11"/>
      <c r="E29" s="11"/>
      <c r="F29" s="11"/>
      <c r="G29" s="11">
        <v>902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70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294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275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642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93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183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767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292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1254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559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3788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119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>
        <v>17515</v>
      </c>
      <c r="M42" s="155"/>
      <c r="N42" s="142"/>
    </row>
    <row r="43" spans="1:14" s="10" customFormat="1" ht="15" thickBot="1" x14ac:dyDescent="0.35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48820</v>
      </c>
      <c r="D44" s="18">
        <f t="shared" si="0"/>
        <v>3113</v>
      </c>
      <c r="E44" s="19">
        <f t="shared" si="0"/>
        <v>639</v>
      </c>
      <c r="F44" s="19">
        <f t="shared" si="0"/>
        <v>775</v>
      </c>
      <c r="G44" s="19">
        <f t="shared" si="0"/>
        <v>1669</v>
      </c>
      <c r="H44" s="19">
        <f t="shared" si="0"/>
        <v>1514</v>
      </c>
      <c r="I44" s="19">
        <f t="shared" si="0"/>
        <v>2983</v>
      </c>
      <c r="J44" s="19">
        <f t="shared" si="0"/>
        <v>4043</v>
      </c>
      <c r="K44" s="20">
        <f t="shared" si="0"/>
        <v>3788</v>
      </c>
      <c r="L44" s="16">
        <f t="shared" si="0"/>
        <v>17515</v>
      </c>
      <c r="M44" s="17">
        <f t="shared" si="0"/>
        <v>0</v>
      </c>
      <c r="N44" s="9"/>
    </row>
    <row r="45" spans="1:14" s="10" customFormat="1" ht="15" thickBot="1" x14ac:dyDescent="0.35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48820</v>
      </c>
      <c r="D46" s="23">
        <f t="shared" si="1"/>
        <v>3113</v>
      </c>
      <c r="E46" s="24">
        <f t="shared" si="1"/>
        <v>639</v>
      </c>
      <c r="F46" s="24">
        <f t="shared" si="1"/>
        <v>775</v>
      </c>
      <c r="G46" s="24">
        <f t="shared" si="1"/>
        <v>1669</v>
      </c>
      <c r="H46" s="24">
        <f t="shared" si="1"/>
        <v>1514</v>
      </c>
      <c r="I46" s="24">
        <f t="shared" si="1"/>
        <v>2983</v>
      </c>
      <c r="J46" s="24">
        <f t="shared" si="1"/>
        <v>4043</v>
      </c>
      <c r="K46" s="25">
        <f t="shared" si="1"/>
        <v>3788</v>
      </c>
      <c r="L46" s="21">
        <f t="shared" si="1"/>
        <v>17515</v>
      </c>
      <c r="M46" s="22">
        <f t="shared" si="1"/>
        <v>0</v>
      </c>
      <c r="N46" s="9"/>
    </row>
    <row r="47" spans="1:14" s="10" customFormat="1" ht="15" thickBot="1" x14ac:dyDescent="0.3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11</v>
      </c>
      <c r="M49" s="42">
        <v>0</v>
      </c>
      <c r="N49" s="34"/>
    </row>
    <row r="50" spans="1:14" ht="15" thickBot="1" x14ac:dyDescent="0.35">
      <c r="A50" s="114"/>
      <c r="B50" s="44"/>
      <c r="C50" s="44"/>
      <c r="D50" s="44"/>
      <c r="E50" s="44"/>
      <c r="F50" s="44"/>
      <c r="G50" s="44"/>
      <c r="H50" s="44"/>
      <c r="I50" s="114"/>
      <c r="J50" s="114"/>
      <c r="K50" s="114"/>
      <c r="L50" s="114"/>
      <c r="M50" s="114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512610</v>
      </c>
      <c r="D51" s="47">
        <f t="shared" si="2"/>
        <v>31752.6</v>
      </c>
      <c r="E51" s="48">
        <f t="shared" si="2"/>
        <v>6517.7999999999993</v>
      </c>
      <c r="F51" s="48">
        <f t="shared" si="2"/>
        <v>7904.9999999999991</v>
      </c>
      <c r="G51" s="48">
        <f t="shared" si="2"/>
        <v>17190.7</v>
      </c>
      <c r="H51" s="48">
        <f t="shared" si="2"/>
        <v>15897</v>
      </c>
      <c r="I51" s="48">
        <f t="shared" si="2"/>
        <v>31023.200000000001</v>
      </c>
      <c r="J51" s="48">
        <f t="shared" si="2"/>
        <v>42855.799999999996</v>
      </c>
      <c r="K51" s="49">
        <f t="shared" si="2"/>
        <v>39395.200000000004</v>
      </c>
      <c r="L51" s="45">
        <f t="shared" si="2"/>
        <v>192665</v>
      </c>
      <c r="M51" s="50">
        <f t="shared" si="2"/>
        <v>0</v>
      </c>
      <c r="N51" s="51" t="s">
        <v>63</v>
      </c>
    </row>
    <row r="52" spans="1:14" ht="15" thickBot="1" x14ac:dyDescent="0.35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14"/>
      <c r="B55" s="114"/>
      <c r="C55" s="114"/>
      <c r="D55" s="114"/>
      <c r="E55" s="44"/>
      <c r="F55" s="44"/>
      <c r="G55" s="44"/>
      <c r="H55" s="114"/>
      <c r="I55" s="114"/>
      <c r="J55" s="114"/>
      <c r="K55" s="114"/>
      <c r="L55" s="114"/>
      <c r="M55" s="114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270.83099999999996</v>
      </c>
      <c r="E56" s="65">
        <f>(E46*E54)</f>
        <v>55.592999999999996</v>
      </c>
      <c r="F56" s="65">
        <f>(F46*F54)</f>
        <v>67.424999999999997</v>
      </c>
      <c r="G56" s="65">
        <f>(G46*G54)</f>
        <v>145.203</v>
      </c>
      <c r="H56" s="65">
        <f t="shared" ref="H56" si="3">(H46*H54)</f>
        <v>131.71799999999999</v>
      </c>
      <c r="I56" s="65">
        <f>(I46*I54)</f>
        <v>259.52099999999996</v>
      </c>
      <c r="J56" s="65">
        <f>(J46*J54)</f>
        <v>351.74099999999999</v>
      </c>
      <c r="K56" s="66">
        <f>(K46*K54)</f>
        <v>329.55599999999998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14"/>
      <c r="B57" s="114"/>
      <c r="C57" s="114"/>
      <c r="D57" s="114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84859</v>
      </c>
      <c r="C58" s="167"/>
      <c r="D58" s="70" t="s">
        <v>70</v>
      </c>
      <c r="E58" s="168">
        <v>45126</v>
      </c>
      <c r="F58" s="168"/>
      <c r="G58" s="168"/>
      <c r="H58" s="168"/>
      <c r="I58" s="169" t="s">
        <v>113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478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84872</v>
      </c>
      <c r="J59" s="165"/>
      <c r="K59" s="165"/>
      <c r="L59" s="165"/>
      <c r="M59" s="165"/>
      <c r="N59" s="165"/>
    </row>
    <row r="60" spans="1:14" ht="15" thickBot="1" x14ac:dyDescent="0.35">
      <c r="A60" s="114"/>
      <c r="B60" s="71"/>
      <c r="C60" s="71"/>
      <c r="D60" s="70"/>
      <c r="E60" s="181" t="s">
        <v>73</v>
      </c>
      <c r="F60" s="181"/>
      <c r="G60" s="181"/>
      <c r="H60" s="181"/>
      <c r="I60" s="165">
        <v>84872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84381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14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897812.29999999993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84872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1611.588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14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899423.88799999992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14"/>
      <c r="B67" s="72"/>
      <c r="C67" s="72"/>
      <c r="D67" s="114"/>
      <c r="E67" s="178" t="s">
        <v>84</v>
      </c>
      <c r="F67" s="178"/>
      <c r="G67" s="178"/>
      <c r="H67" s="178"/>
      <c r="I67" s="179">
        <v>43887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10.659080693521052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15"/>
      <c r="B69" s="73"/>
      <c r="C69" s="73"/>
      <c r="D69" s="114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15"/>
      <c r="B71" s="74"/>
      <c r="C71" s="74"/>
      <c r="D71" s="70"/>
      <c r="E71" s="178" t="s">
        <v>90</v>
      </c>
      <c r="F71" s="178"/>
      <c r="G71" s="178"/>
      <c r="H71" s="178"/>
      <c r="I71" s="179">
        <v>84872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750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ht="15" customHeight="1" x14ac:dyDescent="0.3">
      <c r="A73" s="187">
        <v>45126</v>
      </c>
      <c r="B73" s="187"/>
      <c r="C73" s="187"/>
      <c r="D73" s="114"/>
      <c r="E73" s="178" t="s">
        <v>93</v>
      </c>
      <c r="F73" s="178"/>
      <c r="G73" s="178"/>
      <c r="H73" s="178"/>
      <c r="I73" s="179">
        <v>-46602</v>
      </c>
      <c r="J73" s="179"/>
      <c r="K73" s="179"/>
      <c r="L73" s="179"/>
      <c r="M73" s="179"/>
      <c r="N73" s="179"/>
    </row>
    <row r="74" spans="1:14" ht="15" customHeight="1" x14ac:dyDescent="0.3">
      <c r="A74" s="187"/>
      <c r="B74" s="187"/>
      <c r="C74" s="187"/>
      <c r="D74" s="114"/>
      <c r="E74" s="114"/>
      <c r="F74" s="75"/>
      <c r="G74" s="75"/>
      <c r="H74" s="75"/>
      <c r="I74" s="76"/>
      <c r="J74" s="76"/>
      <c r="K74" s="76"/>
      <c r="L74" s="76"/>
      <c r="M74" s="76"/>
      <c r="N74" s="77"/>
    </row>
    <row r="75" spans="1:14" ht="15" customHeight="1" x14ac:dyDescent="0.3">
      <c r="A75" s="187"/>
      <c r="B75" s="187"/>
      <c r="C75" s="187"/>
      <c r="D75" s="114"/>
      <c r="E75" s="178" t="s">
        <v>94</v>
      </c>
      <c r="F75" s="178"/>
      <c r="G75" s="178"/>
      <c r="H75" s="178"/>
      <c r="I75" s="179">
        <f>(I67+I68+I69+I70+I71+I73+I76+I72)</f>
        <v>82157</v>
      </c>
      <c r="J75" s="179"/>
      <c r="K75" s="179"/>
      <c r="L75" s="179"/>
      <c r="M75" s="179"/>
      <c r="N75" s="179"/>
    </row>
    <row r="76" spans="1:14" ht="15" customHeight="1" x14ac:dyDescent="0.3">
      <c r="A76" s="187"/>
      <c r="B76" s="187"/>
      <c r="C76" s="187"/>
      <c r="D76" s="114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ht="15" customHeight="1" x14ac:dyDescent="0.3">
      <c r="A77" s="187"/>
      <c r="B77" s="187"/>
      <c r="C77" s="187"/>
      <c r="D77" s="114"/>
      <c r="E77" s="114"/>
      <c r="F77" s="78"/>
      <c r="G77" s="111"/>
      <c r="H77" s="111"/>
      <c r="I77" s="112"/>
      <c r="J77" s="112"/>
      <c r="K77" s="112"/>
      <c r="L77" s="112"/>
      <c r="M77" s="112"/>
      <c r="N77" s="81"/>
    </row>
    <row r="78" spans="1:14" x14ac:dyDescent="0.3">
      <c r="A78" s="184" t="s">
        <v>113</v>
      </c>
      <c r="B78" s="184"/>
      <c r="C78" s="184"/>
      <c r="D78" s="114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71000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540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10760</v>
      </c>
      <c r="J81" s="165"/>
      <c r="K81" s="165"/>
      <c r="L81" s="165"/>
      <c r="M81" s="165"/>
      <c r="N81" s="165"/>
    </row>
    <row r="82" spans="1:14" x14ac:dyDescent="0.3">
      <c r="A82" s="114"/>
      <c r="B82" s="114"/>
      <c r="C82" s="114"/>
      <c r="D82" s="85"/>
      <c r="E82" s="181" t="s">
        <v>100</v>
      </c>
      <c r="F82" s="181"/>
      <c r="G82" s="181"/>
      <c r="H82" s="181"/>
      <c r="I82" s="165">
        <v>210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478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3"/>
      <c r="F85" s="113"/>
      <c r="G85" s="113"/>
      <c r="H85" s="113"/>
      <c r="I85" s="110"/>
      <c r="J85" s="110"/>
      <c r="K85" s="110"/>
      <c r="L85" s="110"/>
      <c r="M85" s="110"/>
      <c r="N85" s="110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82988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3"/>
      <c r="F87" s="113"/>
      <c r="G87" s="113"/>
      <c r="H87" s="113"/>
      <c r="I87" s="110"/>
      <c r="J87" s="110"/>
      <c r="K87" s="110"/>
      <c r="L87" s="110"/>
      <c r="M87" s="110"/>
      <c r="N87" s="110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831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107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1756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22533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3405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3744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3143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9293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1833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3705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2032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1733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2054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437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271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1150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110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82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185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120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161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280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226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154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190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263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954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75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335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291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595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165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198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753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346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1263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413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3480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49412</v>
      </c>
      <c r="D44" s="18">
        <f t="shared" si="0"/>
        <v>2893</v>
      </c>
      <c r="E44" s="19">
        <f t="shared" si="0"/>
        <v>701</v>
      </c>
      <c r="F44" s="19">
        <f t="shared" si="0"/>
        <v>708</v>
      </c>
      <c r="G44" s="19">
        <f t="shared" si="0"/>
        <v>1707</v>
      </c>
      <c r="H44" s="19">
        <f t="shared" si="0"/>
        <v>1733</v>
      </c>
      <c r="I44" s="19">
        <f t="shared" si="0"/>
        <v>3008</v>
      </c>
      <c r="J44" s="19">
        <f t="shared" si="0"/>
        <v>4086</v>
      </c>
      <c r="K44" s="20">
        <f t="shared" si="0"/>
        <v>3480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49412</v>
      </c>
      <c r="D46" s="23">
        <f t="shared" si="1"/>
        <v>2893</v>
      </c>
      <c r="E46" s="24">
        <f t="shared" si="1"/>
        <v>701</v>
      </c>
      <c r="F46" s="24">
        <f t="shared" si="1"/>
        <v>708</v>
      </c>
      <c r="G46" s="24">
        <f t="shared" si="1"/>
        <v>1707</v>
      </c>
      <c r="H46" s="24">
        <f t="shared" si="1"/>
        <v>1733</v>
      </c>
      <c r="I46" s="24">
        <f t="shared" si="1"/>
        <v>3008</v>
      </c>
      <c r="J46" s="24">
        <f t="shared" si="1"/>
        <v>4086</v>
      </c>
      <c r="K46" s="25">
        <f t="shared" si="1"/>
        <v>3480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43"/>
      <c r="B50" s="44"/>
      <c r="C50" s="44"/>
      <c r="D50" s="44"/>
      <c r="E50" s="44"/>
      <c r="F50" s="44"/>
      <c r="G50" s="44"/>
      <c r="H50" s="44"/>
      <c r="I50" s="43"/>
      <c r="J50" s="43"/>
      <c r="K50" s="43"/>
      <c r="L50" s="43"/>
      <c r="M50" s="43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518826</v>
      </c>
      <c r="D51" s="47">
        <f t="shared" si="2"/>
        <v>29508.6</v>
      </c>
      <c r="E51" s="48">
        <f t="shared" si="2"/>
        <v>7150.2</v>
      </c>
      <c r="F51" s="48">
        <f t="shared" si="2"/>
        <v>7221.5999999999995</v>
      </c>
      <c r="G51" s="48">
        <f t="shared" si="2"/>
        <v>17582.100000000002</v>
      </c>
      <c r="H51" s="48">
        <f t="shared" si="2"/>
        <v>18196.5</v>
      </c>
      <c r="I51" s="48">
        <f t="shared" si="2"/>
        <v>31283.200000000001</v>
      </c>
      <c r="J51" s="48">
        <f t="shared" si="2"/>
        <v>43311.6</v>
      </c>
      <c r="K51" s="49">
        <f t="shared" si="2"/>
        <v>36192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43"/>
      <c r="B55" s="43"/>
      <c r="C55" s="43"/>
      <c r="D55" s="43"/>
      <c r="E55" s="44"/>
      <c r="F55" s="44"/>
      <c r="G55" s="44"/>
      <c r="H55" s="43"/>
      <c r="I55" s="43"/>
      <c r="J55" s="43"/>
      <c r="K55" s="43"/>
      <c r="L55" s="43"/>
      <c r="M55" s="43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251.69099999999997</v>
      </c>
      <c r="E56" s="65">
        <f>(E46*E54)</f>
        <v>60.986999999999995</v>
      </c>
      <c r="F56" s="65">
        <f>(F46*F54)</f>
        <v>61.595999999999997</v>
      </c>
      <c r="G56" s="65">
        <f>(G46*G54)</f>
        <v>148.50899999999999</v>
      </c>
      <c r="H56" s="65">
        <f t="shared" ref="H56" si="3">(H46*H54)</f>
        <v>150.77099999999999</v>
      </c>
      <c r="I56" s="65">
        <f>(I46*I54)</f>
        <v>261.69599999999997</v>
      </c>
      <c r="J56" s="65">
        <f>(J46*J54)</f>
        <v>355.48199999999997</v>
      </c>
      <c r="K56" s="66">
        <f>(K46*K54)</f>
        <v>302.76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43"/>
      <c r="B57" s="43"/>
      <c r="C57" s="43"/>
      <c r="D57" s="43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67728</v>
      </c>
      <c r="C58" s="167"/>
      <c r="D58" s="70" t="s">
        <v>70</v>
      </c>
      <c r="E58" s="168">
        <v>45109</v>
      </c>
      <c r="F58" s="168"/>
      <c r="G58" s="168"/>
      <c r="H58" s="168"/>
      <c r="I58" s="169" t="s">
        <v>108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394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67746</v>
      </c>
      <c r="J59" s="165"/>
      <c r="K59" s="165"/>
      <c r="L59" s="165"/>
      <c r="M59" s="165"/>
      <c r="N59" s="165"/>
    </row>
    <row r="60" spans="1:14" ht="15" thickBot="1" x14ac:dyDescent="0.35">
      <c r="A60" s="43"/>
      <c r="B60" s="71"/>
      <c r="C60" s="71"/>
      <c r="D60" s="70"/>
      <c r="E60" s="181" t="s">
        <v>73</v>
      </c>
      <c r="F60" s="181"/>
      <c r="G60" s="181"/>
      <c r="H60" s="181"/>
      <c r="I60" s="165">
        <v>67746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67334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43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709271.79999999981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67746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1593.492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43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710865.29199999978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43"/>
      <c r="B67" s="72"/>
      <c r="C67" s="72"/>
      <c r="D67" s="43"/>
      <c r="E67" s="178" t="s">
        <v>84</v>
      </c>
      <c r="F67" s="178"/>
      <c r="G67" s="178"/>
      <c r="H67" s="178"/>
      <c r="I67" s="179">
        <v>46399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10.557300799001986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43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67746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180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45109</v>
      </c>
      <c r="B73" s="187"/>
      <c r="C73" s="187"/>
      <c r="D73" s="43"/>
      <c r="E73" s="178" t="s">
        <v>93</v>
      </c>
      <c r="F73" s="178"/>
      <c r="G73" s="178"/>
      <c r="H73" s="178"/>
      <c r="I73" s="179">
        <v>-46169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43"/>
      <c r="E74" s="43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43"/>
      <c r="E75" s="178" t="s">
        <v>94</v>
      </c>
      <c r="F75" s="178"/>
      <c r="G75" s="178"/>
      <c r="H75" s="178"/>
      <c r="I75" s="179">
        <f>(I67+I68+I69+I70+I71+I73+I76+I72)</f>
        <v>67976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43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43"/>
      <c r="E77" s="43"/>
      <c r="F77" s="78"/>
      <c r="G77" s="79"/>
      <c r="H77" s="79"/>
      <c r="I77" s="80"/>
      <c r="J77" s="80"/>
      <c r="K77" s="80"/>
      <c r="L77" s="80"/>
      <c r="M77" s="80"/>
      <c r="N77" s="81"/>
    </row>
    <row r="78" spans="1:14" x14ac:dyDescent="0.3">
      <c r="A78" s="184" t="s">
        <v>108</v>
      </c>
      <c r="B78" s="184"/>
      <c r="C78" s="184"/>
      <c r="D78" s="43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51300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17100</v>
      </c>
      <c r="J81" s="165"/>
      <c r="K81" s="165"/>
      <c r="L81" s="165"/>
      <c r="M81" s="165"/>
      <c r="N81" s="165"/>
    </row>
    <row r="82" spans="1:14" x14ac:dyDescent="0.3">
      <c r="A82" s="43"/>
      <c r="B82" s="43"/>
      <c r="C82" s="43"/>
      <c r="D82" s="85"/>
      <c r="E82" s="181" t="s">
        <v>100</v>
      </c>
      <c r="F82" s="181"/>
      <c r="G82" s="181"/>
      <c r="H82" s="181"/>
      <c r="I82" s="165">
        <v>180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394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6"/>
      <c r="F85" s="86"/>
      <c r="G85" s="86"/>
      <c r="H85" s="86"/>
      <c r="I85" s="87"/>
      <c r="J85" s="87"/>
      <c r="K85" s="87"/>
      <c r="L85" s="87"/>
      <c r="M85" s="87"/>
      <c r="N85" s="8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68974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6"/>
      <c r="F87" s="86"/>
      <c r="G87" s="86"/>
      <c r="H87" s="86"/>
      <c r="I87" s="87"/>
      <c r="J87" s="87"/>
      <c r="K87" s="87"/>
      <c r="L87" s="87"/>
      <c r="M87" s="87"/>
      <c r="N87" s="8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998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7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1" width="9.33203125" style="1" customWidth="1"/>
    <col min="12" max="12" width="9.88671875" style="1" bestFit="1" customWidth="1"/>
    <col min="13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ht="15" customHeight="1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131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1707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22727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3376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3589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2474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8633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1833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4210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ht="15" customHeight="1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2242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1495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1873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451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308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1000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132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0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198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165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135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298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215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178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232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270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ht="15" customHeight="1" x14ac:dyDescent="0.3">
      <c r="A29" s="127" t="s">
        <v>40</v>
      </c>
      <c r="B29" s="128"/>
      <c r="C29" s="11"/>
      <c r="D29" s="11"/>
      <c r="E29" s="11"/>
      <c r="F29" s="11"/>
      <c r="G29" s="11">
        <v>947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72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290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267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626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175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189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762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289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1215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571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3802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119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>
        <v>19019</v>
      </c>
      <c r="M42" s="155"/>
      <c r="N42" s="142"/>
    </row>
    <row r="43" spans="1:14" s="10" customFormat="1" ht="15" thickBot="1" x14ac:dyDescent="0.35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48549</v>
      </c>
      <c r="D44" s="18">
        <f t="shared" si="0"/>
        <v>3047</v>
      </c>
      <c r="E44" s="19">
        <f t="shared" si="0"/>
        <v>629</v>
      </c>
      <c r="F44" s="19">
        <f t="shared" si="0"/>
        <v>759</v>
      </c>
      <c r="G44" s="19">
        <f t="shared" si="0"/>
        <v>1709</v>
      </c>
      <c r="H44" s="19">
        <f t="shared" si="0"/>
        <v>1495</v>
      </c>
      <c r="I44" s="19">
        <f t="shared" si="0"/>
        <v>2841</v>
      </c>
      <c r="J44" s="19">
        <f t="shared" si="0"/>
        <v>4115</v>
      </c>
      <c r="K44" s="20">
        <f t="shared" si="0"/>
        <v>3802</v>
      </c>
      <c r="L44" s="16">
        <f t="shared" si="0"/>
        <v>19019</v>
      </c>
      <c r="M44" s="17">
        <f t="shared" si="0"/>
        <v>0</v>
      </c>
      <c r="N44" s="9"/>
    </row>
    <row r="45" spans="1:14" s="10" customFormat="1" ht="15" thickBot="1" x14ac:dyDescent="0.35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48549</v>
      </c>
      <c r="D46" s="23">
        <f t="shared" si="1"/>
        <v>3047</v>
      </c>
      <c r="E46" s="24">
        <f t="shared" si="1"/>
        <v>629</v>
      </c>
      <c r="F46" s="24">
        <f t="shared" si="1"/>
        <v>759</v>
      </c>
      <c r="G46" s="24">
        <f t="shared" si="1"/>
        <v>1709</v>
      </c>
      <c r="H46" s="24">
        <f t="shared" si="1"/>
        <v>1495</v>
      </c>
      <c r="I46" s="24">
        <f t="shared" si="1"/>
        <v>2841</v>
      </c>
      <c r="J46" s="24">
        <f t="shared" si="1"/>
        <v>4115</v>
      </c>
      <c r="K46" s="25">
        <f t="shared" si="1"/>
        <v>3802</v>
      </c>
      <c r="L46" s="21">
        <f t="shared" si="1"/>
        <v>19019</v>
      </c>
      <c r="M46" s="22">
        <f t="shared" si="1"/>
        <v>0</v>
      </c>
      <c r="N46" s="9"/>
    </row>
    <row r="47" spans="1:14" s="10" customFormat="1" ht="15" thickBot="1" x14ac:dyDescent="0.3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11</v>
      </c>
      <c r="M49" s="42">
        <v>0</v>
      </c>
      <c r="N49" s="34"/>
    </row>
    <row r="50" spans="1:14" ht="15" thickBot="1" x14ac:dyDescent="0.35">
      <c r="A50" s="114"/>
      <c r="B50" s="44"/>
      <c r="C50" s="44"/>
      <c r="D50" s="44"/>
      <c r="E50" s="44"/>
      <c r="F50" s="44"/>
      <c r="G50" s="44"/>
      <c r="H50" s="44"/>
      <c r="I50" s="114"/>
      <c r="J50" s="114"/>
      <c r="K50" s="114"/>
      <c r="L50" s="114"/>
      <c r="M50" s="114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509764.5</v>
      </c>
      <c r="D51" s="47">
        <f t="shared" si="2"/>
        <v>31079.399999999998</v>
      </c>
      <c r="E51" s="48">
        <f t="shared" si="2"/>
        <v>6415.7999999999993</v>
      </c>
      <c r="F51" s="48">
        <f t="shared" si="2"/>
        <v>7741.7999999999993</v>
      </c>
      <c r="G51" s="48">
        <f t="shared" si="2"/>
        <v>17602.7</v>
      </c>
      <c r="H51" s="48">
        <f t="shared" si="2"/>
        <v>15697.5</v>
      </c>
      <c r="I51" s="48">
        <f t="shared" si="2"/>
        <v>29546.400000000001</v>
      </c>
      <c r="J51" s="48">
        <f t="shared" si="2"/>
        <v>43619</v>
      </c>
      <c r="K51" s="49">
        <f t="shared" si="2"/>
        <v>39540.800000000003</v>
      </c>
      <c r="L51" s="45">
        <f t="shared" si="2"/>
        <v>209209</v>
      </c>
      <c r="M51" s="50">
        <f t="shared" si="2"/>
        <v>0</v>
      </c>
      <c r="N51" s="51" t="s">
        <v>63</v>
      </c>
    </row>
    <row r="52" spans="1:14" ht="15" thickBot="1" x14ac:dyDescent="0.35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14"/>
      <c r="B55" s="114"/>
      <c r="C55" s="114"/>
      <c r="D55" s="114"/>
      <c r="E55" s="44"/>
      <c r="F55" s="44"/>
      <c r="G55" s="44"/>
      <c r="H55" s="114"/>
      <c r="I55" s="114"/>
      <c r="J55" s="114"/>
      <c r="K55" s="114"/>
      <c r="L55" s="114"/>
      <c r="M55" s="114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265.089</v>
      </c>
      <c r="E56" s="65">
        <f>(E46*E54)</f>
        <v>54.722999999999999</v>
      </c>
      <c r="F56" s="65">
        <f>(F46*F54)</f>
        <v>66.033000000000001</v>
      </c>
      <c r="G56" s="65">
        <f>(G46*G54)</f>
        <v>148.68299999999999</v>
      </c>
      <c r="H56" s="65">
        <f t="shared" ref="H56" si="3">(H46*H54)</f>
        <v>130.065</v>
      </c>
      <c r="I56" s="65">
        <f>(I46*I54)</f>
        <v>247.16699999999997</v>
      </c>
      <c r="J56" s="65">
        <f>(J46*J54)</f>
        <v>358.005</v>
      </c>
      <c r="K56" s="66">
        <f>(K46*K54)</f>
        <v>330.774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14"/>
      <c r="B57" s="114"/>
      <c r="C57" s="114"/>
      <c r="D57" s="114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85965</v>
      </c>
      <c r="C58" s="167"/>
      <c r="D58" s="70" t="s">
        <v>70</v>
      </c>
      <c r="E58" s="168">
        <v>45127</v>
      </c>
      <c r="F58" s="168"/>
      <c r="G58" s="168"/>
      <c r="H58" s="168"/>
      <c r="I58" s="169" t="s">
        <v>115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470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85998</v>
      </c>
      <c r="J59" s="165"/>
      <c r="K59" s="165"/>
      <c r="L59" s="165"/>
      <c r="M59" s="165"/>
      <c r="N59" s="165"/>
    </row>
    <row r="60" spans="1:14" ht="15" thickBot="1" x14ac:dyDescent="0.35">
      <c r="A60" s="114"/>
      <c r="B60" s="71"/>
      <c r="C60" s="71"/>
      <c r="D60" s="70"/>
      <c r="E60" s="181" t="s">
        <v>73</v>
      </c>
      <c r="F60" s="181"/>
      <c r="G60" s="181"/>
      <c r="H60" s="181"/>
      <c r="I60" s="165">
        <v>85998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85495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14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910216.90000000014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85998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1600.5389999999998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14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911817.43900000013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14"/>
      <c r="B67" s="72"/>
      <c r="C67" s="72"/>
      <c r="D67" s="114"/>
      <c r="E67" s="178" t="s">
        <v>84</v>
      </c>
      <c r="F67" s="178"/>
      <c r="G67" s="178"/>
      <c r="H67" s="178"/>
      <c r="I67" s="179">
        <v>46602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10.66515514357565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15"/>
      <c r="B69" s="73"/>
      <c r="C69" s="73"/>
      <c r="D69" s="114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15"/>
      <c r="B71" s="74"/>
      <c r="C71" s="74"/>
      <c r="D71" s="70"/>
      <c r="E71" s="178" t="s">
        <v>90</v>
      </c>
      <c r="F71" s="178"/>
      <c r="G71" s="178"/>
      <c r="H71" s="178"/>
      <c r="I71" s="179">
        <v>85998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125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ht="15" customHeight="1" x14ac:dyDescent="0.3">
      <c r="A73" s="187">
        <v>45127</v>
      </c>
      <c r="B73" s="187"/>
      <c r="C73" s="187"/>
      <c r="D73" s="114"/>
      <c r="E73" s="178" t="s">
        <v>93</v>
      </c>
      <c r="F73" s="178"/>
      <c r="G73" s="178"/>
      <c r="H73" s="178"/>
      <c r="I73" s="179">
        <v>-48462</v>
      </c>
      <c r="J73" s="179"/>
      <c r="K73" s="179"/>
      <c r="L73" s="179"/>
      <c r="M73" s="179"/>
      <c r="N73" s="179"/>
    </row>
    <row r="74" spans="1:14" ht="15" customHeight="1" x14ac:dyDescent="0.3">
      <c r="A74" s="187"/>
      <c r="B74" s="187"/>
      <c r="C74" s="187"/>
      <c r="D74" s="114"/>
      <c r="E74" s="114"/>
      <c r="F74" s="75"/>
      <c r="G74" s="75"/>
      <c r="H74" s="75"/>
      <c r="I74" s="76"/>
      <c r="J74" s="76"/>
      <c r="K74" s="76"/>
      <c r="L74" s="76"/>
      <c r="M74" s="76"/>
      <c r="N74" s="77"/>
    </row>
    <row r="75" spans="1:14" ht="15" customHeight="1" x14ac:dyDescent="0.3">
      <c r="A75" s="187"/>
      <c r="B75" s="187"/>
      <c r="C75" s="187"/>
      <c r="D75" s="114"/>
      <c r="E75" s="178" t="s">
        <v>94</v>
      </c>
      <c r="F75" s="178"/>
      <c r="G75" s="178"/>
      <c r="H75" s="178"/>
      <c r="I75" s="179">
        <f>(I67+I68+I69+I70+I71+I73+I76+I72)</f>
        <v>84138</v>
      </c>
      <c r="J75" s="179"/>
      <c r="K75" s="179"/>
      <c r="L75" s="179"/>
      <c r="M75" s="179"/>
      <c r="N75" s="179"/>
    </row>
    <row r="76" spans="1:14" ht="15" customHeight="1" x14ac:dyDescent="0.3">
      <c r="A76" s="187"/>
      <c r="B76" s="187"/>
      <c r="C76" s="187"/>
      <c r="D76" s="114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ht="15" customHeight="1" x14ac:dyDescent="0.3">
      <c r="A77" s="187"/>
      <c r="B77" s="187"/>
      <c r="C77" s="187"/>
      <c r="D77" s="114"/>
      <c r="E77" s="114"/>
      <c r="F77" s="78"/>
      <c r="G77" s="111"/>
      <c r="H77" s="111"/>
      <c r="I77" s="112"/>
      <c r="J77" s="112"/>
      <c r="K77" s="112"/>
      <c r="L77" s="112"/>
      <c r="M77" s="112"/>
      <c r="N77" s="81"/>
    </row>
    <row r="78" spans="1:14" x14ac:dyDescent="0.3">
      <c r="A78" s="184" t="s">
        <v>115</v>
      </c>
      <c r="B78" s="184"/>
      <c r="C78" s="184"/>
      <c r="D78" s="114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69400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13594</v>
      </c>
      <c r="J81" s="165"/>
      <c r="K81" s="165"/>
      <c r="L81" s="165"/>
      <c r="M81" s="165"/>
      <c r="N81" s="165"/>
    </row>
    <row r="82" spans="1:14" x14ac:dyDescent="0.3">
      <c r="A82" s="114"/>
      <c r="B82" s="114"/>
      <c r="C82" s="114"/>
      <c r="D82" s="85"/>
      <c r="E82" s="181" t="s">
        <v>100</v>
      </c>
      <c r="F82" s="181"/>
      <c r="G82" s="181"/>
      <c r="H82" s="181"/>
      <c r="I82" s="165">
        <v>125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470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3"/>
      <c r="F85" s="113"/>
      <c r="G85" s="113"/>
      <c r="H85" s="113"/>
      <c r="I85" s="110"/>
      <c r="J85" s="110"/>
      <c r="K85" s="110"/>
      <c r="L85" s="110"/>
      <c r="M85" s="110"/>
      <c r="N85" s="110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83589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3"/>
      <c r="F87" s="113"/>
      <c r="G87" s="113"/>
      <c r="H87" s="113"/>
      <c r="I87" s="110"/>
      <c r="J87" s="110"/>
      <c r="K87" s="110"/>
      <c r="L87" s="110"/>
      <c r="M87" s="110"/>
      <c r="N87" s="110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-549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E61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1" width="9.33203125" style="1" customWidth="1"/>
    <col min="12" max="12" width="9.88671875" style="1" bestFit="1" customWidth="1"/>
    <col min="13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ht="15" customHeight="1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133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1688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22785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3366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3521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2444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8594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1862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4123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ht="15" customHeight="1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2132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1542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1924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462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296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1095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133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129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207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165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130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301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213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184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226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271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ht="15" customHeight="1" x14ac:dyDescent="0.3">
      <c r="A29" s="127" t="s">
        <v>40</v>
      </c>
      <c r="B29" s="128"/>
      <c r="C29" s="11"/>
      <c r="D29" s="11"/>
      <c r="E29" s="11"/>
      <c r="F29" s="11"/>
      <c r="G29" s="11">
        <v>925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70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290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265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643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170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188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765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309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1231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558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3824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119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>
        <v>18447</v>
      </c>
      <c r="M42" s="155"/>
      <c r="N42" s="142"/>
    </row>
    <row r="43" spans="1:14" s="10" customFormat="1" ht="15" thickBot="1" x14ac:dyDescent="0.35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48383</v>
      </c>
      <c r="D44" s="18">
        <f t="shared" si="0"/>
        <v>3184</v>
      </c>
      <c r="E44" s="19">
        <f t="shared" si="0"/>
        <v>625</v>
      </c>
      <c r="F44" s="19">
        <f t="shared" si="0"/>
        <v>758</v>
      </c>
      <c r="G44" s="19">
        <f t="shared" si="0"/>
        <v>1690</v>
      </c>
      <c r="H44" s="19">
        <f t="shared" si="0"/>
        <v>1542</v>
      </c>
      <c r="I44" s="19">
        <f t="shared" si="0"/>
        <v>2969</v>
      </c>
      <c r="J44" s="19">
        <f t="shared" si="0"/>
        <v>4056</v>
      </c>
      <c r="K44" s="20">
        <f t="shared" si="0"/>
        <v>3824</v>
      </c>
      <c r="L44" s="16">
        <f t="shared" si="0"/>
        <v>18447</v>
      </c>
      <c r="M44" s="17">
        <f t="shared" si="0"/>
        <v>0</v>
      </c>
      <c r="N44" s="9"/>
    </row>
    <row r="45" spans="1:14" s="10" customFormat="1" ht="15" thickBot="1" x14ac:dyDescent="0.35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48383</v>
      </c>
      <c r="D46" s="23">
        <f t="shared" si="1"/>
        <v>3184</v>
      </c>
      <c r="E46" s="24">
        <f t="shared" si="1"/>
        <v>625</v>
      </c>
      <c r="F46" s="24">
        <f t="shared" si="1"/>
        <v>758</v>
      </c>
      <c r="G46" s="24">
        <f t="shared" si="1"/>
        <v>1690</v>
      </c>
      <c r="H46" s="24">
        <f t="shared" si="1"/>
        <v>1542</v>
      </c>
      <c r="I46" s="24">
        <f t="shared" si="1"/>
        <v>2969</v>
      </c>
      <c r="J46" s="24">
        <f t="shared" si="1"/>
        <v>4056</v>
      </c>
      <c r="K46" s="25">
        <f t="shared" si="1"/>
        <v>3824</v>
      </c>
      <c r="L46" s="21">
        <f t="shared" si="1"/>
        <v>18447</v>
      </c>
      <c r="M46" s="22">
        <f t="shared" si="1"/>
        <v>0</v>
      </c>
      <c r="N46" s="9"/>
    </row>
    <row r="47" spans="1:14" s="10" customFormat="1" ht="15" thickBot="1" x14ac:dyDescent="0.3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11</v>
      </c>
      <c r="M49" s="42">
        <v>0</v>
      </c>
      <c r="N49" s="34"/>
    </row>
    <row r="50" spans="1:14" ht="15" thickBot="1" x14ac:dyDescent="0.35">
      <c r="A50" s="114"/>
      <c r="B50" s="44"/>
      <c r="C50" s="44"/>
      <c r="D50" s="44"/>
      <c r="E50" s="44"/>
      <c r="F50" s="44"/>
      <c r="G50" s="44"/>
      <c r="H50" s="44"/>
      <c r="I50" s="114"/>
      <c r="J50" s="114"/>
      <c r="K50" s="114"/>
      <c r="L50" s="114"/>
      <c r="M50" s="114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508021.5</v>
      </c>
      <c r="D51" s="47">
        <f t="shared" si="2"/>
        <v>32476.799999999999</v>
      </c>
      <c r="E51" s="48">
        <f t="shared" si="2"/>
        <v>6375</v>
      </c>
      <c r="F51" s="48">
        <f t="shared" si="2"/>
        <v>7731.5999999999995</v>
      </c>
      <c r="G51" s="48">
        <f t="shared" si="2"/>
        <v>17407</v>
      </c>
      <c r="H51" s="48">
        <f t="shared" si="2"/>
        <v>16191</v>
      </c>
      <c r="I51" s="48">
        <f t="shared" si="2"/>
        <v>30877.600000000002</v>
      </c>
      <c r="J51" s="48">
        <f t="shared" si="2"/>
        <v>42993.599999999999</v>
      </c>
      <c r="K51" s="49">
        <f t="shared" si="2"/>
        <v>39769.599999999999</v>
      </c>
      <c r="L51" s="45">
        <f t="shared" si="2"/>
        <v>202917</v>
      </c>
      <c r="M51" s="50">
        <f t="shared" si="2"/>
        <v>0</v>
      </c>
      <c r="N51" s="51" t="s">
        <v>63</v>
      </c>
    </row>
    <row r="52" spans="1:14" ht="15" thickBot="1" x14ac:dyDescent="0.35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14"/>
      <c r="B55" s="114"/>
      <c r="C55" s="114"/>
      <c r="D55" s="114"/>
      <c r="E55" s="44"/>
      <c r="F55" s="44"/>
      <c r="G55" s="44"/>
      <c r="H55" s="114"/>
      <c r="I55" s="114"/>
      <c r="J55" s="114"/>
      <c r="K55" s="114"/>
      <c r="L55" s="114"/>
      <c r="M55" s="114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277.00799999999998</v>
      </c>
      <c r="E56" s="65">
        <f>(E46*E54)</f>
        <v>54.374999999999993</v>
      </c>
      <c r="F56" s="65">
        <f>(F46*F54)</f>
        <v>65.945999999999998</v>
      </c>
      <c r="G56" s="65">
        <f>(G46*G54)</f>
        <v>147.03</v>
      </c>
      <c r="H56" s="65">
        <f t="shared" ref="H56" si="3">(H46*H54)</f>
        <v>134.154</v>
      </c>
      <c r="I56" s="65">
        <f>(I46*I54)</f>
        <v>258.303</v>
      </c>
      <c r="J56" s="65">
        <f>(J46*J54)</f>
        <v>352.87199999999996</v>
      </c>
      <c r="K56" s="66">
        <f>(K46*K54)</f>
        <v>332.68799999999999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14"/>
      <c r="B57" s="114"/>
      <c r="C57" s="114"/>
      <c r="D57" s="114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85478</v>
      </c>
      <c r="C58" s="167"/>
      <c r="D58" s="70" t="s">
        <v>70</v>
      </c>
      <c r="E58" s="168">
        <v>45128</v>
      </c>
      <c r="F58" s="168"/>
      <c r="G58" s="168"/>
      <c r="H58" s="168"/>
      <c r="I58" s="169" t="s">
        <v>117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450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85493</v>
      </c>
      <c r="J59" s="165"/>
      <c r="K59" s="165"/>
      <c r="L59" s="165"/>
      <c r="M59" s="165"/>
      <c r="N59" s="165"/>
    </row>
    <row r="60" spans="1:14" ht="15" thickBot="1" x14ac:dyDescent="0.35">
      <c r="A60" s="114"/>
      <c r="B60" s="71"/>
      <c r="C60" s="71"/>
      <c r="D60" s="70"/>
      <c r="E60" s="181" t="s">
        <v>73</v>
      </c>
      <c r="F60" s="181"/>
      <c r="G60" s="181"/>
      <c r="H60" s="181"/>
      <c r="I60" s="165">
        <v>85493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85028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14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904760.7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85493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1622.3759999999997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14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906383.076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14"/>
      <c r="B67" s="72"/>
      <c r="C67" s="72"/>
      <c r="D67" s="114"/>
      <c r="E67" s="178" t="s">
        <v>84</v>
      </c>
      <c r="F67" s="178"/>
      <c r="G67" s="178"/>
      <c r="H67" s="178"/>
      <c r="I67" s="179">
        <v>48462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10.659818836148093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15"/>
      <c r="B69" s="73"/>
      <c r="C69" s="73"/>
      <c r="D69" s="114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15"/>
      <c r="B71" s="74"/>
      <c r="C71" s="74"/>
      <c r="D71" s="70"/>
      <c r="E71" s="178" t="s">
        <v>90</v>
      </c>
      <c r="F71" s="178"/>
      <c r="G71" s="178"/>
      <c r="H71" s="178"/>
      <c r="I71" s="179">
        <v>85493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125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ht="15" customHeight="1" x14ac:dyDescent="0.3">
      <c r="A73" s="187">
        <v>45128</v>
      </c>
      <c r="B73" s="187"/>
      <c r="C73" s="187"/>
      <c r="D73" s="114"/>
      <c r="E73" s="178" t="s">
        <v>93</v>
      </c>
      <c r="F73" s="178"/>
      <c r="G73" s="178"/>
      <c r="H73" s="178"/>
      <c r="I73" s="179">
        <v>-51882</v>
      </c>
      <c r="J73" s="179"/>
      <c r="K73" s="179"/>
      <c r="L73" s="179"/>
      <c r="M73" s="179"/>
      <c r="N73" s="179"/>
    </row>
    <row r="74" spans="1:14" ht="15" customHeight="1" x14ac:dyDescent="0.3">
      <c r="A74" s="187"/>
      <c r="B74" s="187"/>
      <c r="C74" s="187"/>
      <c r="D74" s="114"/>
      <c r="E74" s="114"/>
      <c r="F74" s="75"/>
      <c r="G74" s="75"/>
      <c r="H74" s="75"/>
      <c r="I74" s="76"/>
      <c r="J74" s="76"/>
      <c r="K74" s="76"/>
      <c r="L74" s="76"/>
      <c r="M74" s="76"/>
      <c r="N74" s="77"/>
    </row>
    <row r="75" spans="1:14" ht="15" customHeight="1" x14ac:dyDescent="0.3">
      <c r="A75" s="187"/>
      <c r="B75" s="187"/>
      <c r="C75" s="187"/>
      <c r="D75" s="114"/>
      <c r="E75" s="178" t="s">
        <v>94</v>
      </c>
      <c r="F75" s="178"/>
      <c r="G75" s="178"/>
      <c r="H75" s="178"/>
      <c r="I75" s="179">
        <f>(I67+I68+I69+I70+I71+I73+I76+I72)</f>
        <v>82073</v>
      </c>
      <c r="J75" s="179"/>
      <c r="K75" s="179"/>
      <c r="L75" s="179"/>
      <c r="M75" s="179"/>
      <c r="N75" s="179"/>
    </row>
    <row r="76" spans="1:14" ht="15" customHeight="1" x14ac:dyDescent="0.3">
      <c r="A76" s="187"/>
      <c r="B76" s="187"/>
      <c r="C76" s="187"/>
      <c r="D76" s="114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ht="15" customHeight="1" x14ac:dyDescent="0.3">
      <c r="A77" s="187"/>
      <c r="B77" s="187"/>
      <c r="C77" s="187"/>
      <c r="D77" s="114"/>
      <c r="E77" s="114"/>
      <c r="F77" s="78"/>
      <c r="G77" s="111"/>
      <c r="H77" s="111"/>
      <c r="I77" s="112"/>
      <c r="J77" s="112"/>
      <c r="K77" s="112"/>
      <c r="L77" s="112"/>
      <c r="M77" s="112"/>
      <c r="N77" s="81"/>
    </row>
    <row r="78" spans="1:14" x14ac:dyDescent="0.3">
      <c r="A78" s="184" t="s">
        <v>117</v>
      </c>
      <c r="B78" s="184"/>
      <c r="C78" s="184"/>
      <c r="D78" s="114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67350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13943</v>
      </c>
      <c r="J81" s="165"/>
      <c r="K81" s="165"/>
      <c r="L81" s="165"/>
      <c r="M81" s="165"/>
      <c r="N81" s="165"/>
    </row>
    <row r="82" spans="1:14" x14ac:dyDescent="0.3">
      <c r="A82" s="114"/>
      <c r="B82" s="114"/>
      <c r="C82" s="114"/>
      <c r="D82" s="85"/>
      <c r="E82" s="181" t="s">
        <v>100</v>
      </c>
      <c r="F82" s="181"/>
      <c r="G82" s="181"/>
      <c r="H82" s="181"/>
      <c r="I82" s="165">
        <v>125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450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3"/>
      <c r="F85" s="113"/>
      <c r="G85" s="113"/>
      <c r="H85" s="113"/>
      <c r="I85" s="110"/>
      <c r="J85" s="110"/>
      <c r="K85" s="110"/>
      <c r="L85" s="110"/>
      <c r="M85" s="110"/>
      <c r="N85" s="110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81868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3"/>
      <c r="F87" s="113"/>
      <c r="G87" s="113"/>
      <c r="H87" s="113"/>
      <c r="I87" s="110"/>
      <c r="J87" s="110"/>
      <c r="K87" s="110"/>
      <c r="L87" s="110"/>
      <c r="M87" s="110"/>
      <c r="N87" s="110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-205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1" workbookViewId="0">
      <selection activeCell="P59" sqref="P59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1" width="9.33203125" style="1" customWidth="1"/>
    <col min="12" max="12" width="9.88671875" style="1" bestFit="1" customWidth="1"/>
    <col min="13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ht="15" customHeight="1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132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1639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22291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3366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3492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2512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8846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1872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4152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ht="15" customHeight="1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2219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1539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1900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463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293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1105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132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62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198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171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135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305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198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174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240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275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ht="15" customHeight="1" x14ac:dyDescent="0.3">
      <c r="A29" s="127" t="s">
        <v>40</v>
      </c>
      <c r="B29" s="128"/>
      <c r="C29" s="11"/>
      <c r="D29" s="11"/>
      <c r="E29" s="11"/>
      <c r="F29" s="11"/>
      <c r="G29" s="11">
        <v>955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61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289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266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646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30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186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787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275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1259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572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3860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119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>
        <v>18330</v>
      </c>
      <c r="M42" s="155"/>
      <c r="N42" s="142"/>
    </row>
    <row r="43" spans="1:14" s="10" customFormat="1" ht="15" thickBot="1" x14ac:dyDescent="0.35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48170</v>
      </c>
      <c r="D44" s="18">
        <f t="shared" si="0"/>
        <v>2953</v>
      </c>
      <c r="E44" s="19">
        <f t="shared" si="0"/>
        <v>616</v>
      </c>
      <c r="F44" s="19">
        <f t="shared" si="0"/>
        <v>756</v>
      </c>
      <c r="G44" s="19">
        <f t="shared" si="0"/>
        <v>1742</v>
      </c>
      <c r="H44" s="19">
        <f t="shared" si="0"/>
        <v>1539</v>
      </c>
      <c r="I44" s="19">
        <f t="shared" si="0"/>
        <v>3010</v>
      </c>
      <c r="J44" s="19">
        <f t="shared" si="0"/>
        <v>4119</v>
      </c>
      <c r="K44" s="20">
        <f t="shared" si="0"/>
        <v>3860</v>
      </c>
      <c r="L44" s="16">
        <f t="shared" si="0"/>
        <v>18330</v>
      </c>
      <c r="M44" s="17">
        <f t="shared" si="0"/>
        <v>0</v>
      </c>
      <c r="N44" s="9"/>
    </row>
    <row r="45" spans="1:14" s="10" customFormat="1" ht="15" thickBot="1" x14ac:dyDescent="0.35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48170</v>
      </c>
      <c r="D46" s="23">
        <f t="shared" si="1"/>
        <v>2953</v>
      </c>
      <c r="E46" s="24">
        <f t="shared" si="1"/>
        <v>616</v>
      </c>
      <c r="F46" s="24">
        <f t="shared" si="1"/>
        <v>756</v>
      </c>
      <c r="G46" s="24">
        <f t="shared" si="1"/>
        <v>1742</v>
      </c>
      <c r="H46" s="24">
        <f t="shared" si="1"/>
        <v>1539</v>
      </c>
      <c r="I46" s="24">
        <f t="shared" si="1"/>
        <v>3010</v>
      </c>
      <c r="J46" s="24">
        <f t="shared" si="1"/>
        <v>4119</v>
      </c>
      <c r="K46" s="25">
        <f t="shared" si="1"/>
        <v>3860</v>
      </c>
      <c r="L46" s="21">
        <f t="shared" si="1"/>
        <v>18330</v>
      </c>
      <c r="M46" s="22">
        <f t="shared" si="1"/>
        <v>0</v>
      </c>
      <c r="N46" s="9"/>
    </row>
    <row r="47" spans="1:14" s="10" customFormat="1" ht="15" thickBot="1" x14ac:dyDescent="0.3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11</v>
      </c>
      <c r="M49" s="42">
        <v>0</v>
      </c>
      <c r="N49" s="34"/>
    </row>
    <row r="50" spans="1:14" ht="15" thickBot="1" x14ac:dyDescent="0.35">
      <c r="A50" s="114"/>
      <c r="B50" s="44"/>
      <c r="C50" s="44"/>
      <c r="D50" s="44"/>
      <c r="E50" s="44"/>
      <c r="F50" s="44"/>
      <c r="G50" s="44"/>
      <c r="H50" s="44"/>
      <c r="I50" s="114"/>
      <c r="J50" s="114"/>
      <c r="K50" s="114"/>
      <c r="L50" s="114"/>
      <c r="M50" s="114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505785</v>
      </c>
      <c r="D51" s="47">
        <f t="shared" si="2"/>
        <v>30120.6</v>
      </c>
      <c r="E51" s="48">
        <f t="shared" si="2"/>
        <v>6283.2</v>
      </c>
      <c r="F51" s="48">
        <f t="shared" si="2"/>
        <v>7711.2</v>
      </c>
      <c r="G51" s="48">
        <f t="shared" si="2"/>
        <v>17942.600000000002</v>
      </c>
      <c r="H51" s="48">
        <f t="shared" si="2"/>
        <v>16159.5</v>
      </c>
      <c r="I51" s="48">
        <f t="shared" si="2"/>
        <v>31304</v>
      </c>
      <c r="J51" s="48">
        <f t="shared" si="2"/>
        <v>43661.4</v>
      </c>
      <c r="K51" s="49">
        <f t="shared" si="2"/>
        <v>40144</v>
      </c>
      <c r="L51" s="45">
        <f t="shared" si="2"/>
        <v>201630</v>
      </c>
      <c r="M51" s="50">
        <f t="shared" si="2"/>
        <v>0</v>
      </c>
      <c r="N51" s="51" t="s">
        <v>63</v>
      </c>
    </row>
    <row r="52" spans="1:14" ht="15" thickBot="1" x14ac:dyDescent="0.35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14"/>
      <c r="B55" s="114"/>
      <c r="C55" s="114"/>
      <c r="D55" s="114"/>
      <c r="E55" s="44"/>
      <c r="F55" s="44"/>
      <c r="G55" s="44"/>
      <c r="H55" s="114"/>
      <c r="I55" s="114"/>
      <c r="J55" s="114"/>
      <c r="K55" s="114"/>
      <c r="L55" s="114"/>
      <c r="M55" s="114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256.911</v>
      </c>
      <c r="E56" s="65">
        <f>(E46*E54)</f>
        <v>53.591999999999999</v>
      </c>
      <c r="F56" s="65">
        <f>(F46*F54)</f>
        <v>65.771999999999991</v>
      </c>
      <c r="G56" s="65">
        <f>(G46*G54)</f>
        <v>151.554</v>
      </c>
      <c r="H56" s="65">
        <f t="shared" ref="H56" si="3">(H46*H54)</f>
        <v>133.893</v>
      </c>
      <c r="I56" s="65">
        <f>(I46*I54)</f>
        <v>261.87</v>
      </c>
      <c r="J56" s="65">
        <f>(J46*J54)</f>
        <v>358.35299999999995</v>
      </c>
      <c r="K56" s="66">
        <f>(K46*K54)</f>
        <v>335.82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14"/>
      <c r="B57" s="114"/>
      <c r="C57" s="114"/>
      <c r="D57" s="114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85095</v>
      </c>
      <c r="C58" s="167"/>
      <c r="D58" s="70" t="s">
        <v>70</v>
      </c>
      <c r="E58" s="168">
        <v>45129</v>
      </c>
      <c r="F58" s="168"/>
      <c r="G58" s="168"/>
      <c r="H58" s="168"/>
      <c r="I58" s="169" t="s">
        <v>106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481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85143</v>
      </c>
      <c r="J59" s="165"/>
      <c r="K59" s="165"/>
      <c r="L59" s="165"/>
      <c r="M59" s="165"/>
      <c r="N59" s="165"/>
    </row>
    <row r="60" spans="1:14" ht="15" thickBot="1" x14ac:dyDescent="0.35">
      <c r="A60" s="114"/>
      <c r="B60" s="71"/>
      <c r="C60" s="71"/>
      <c r="D60" s="70"/>
      <c r="E60" s="181" t="s">
        <v>73</v>
      </c>
      <c r="F60" s="181"/>
      <c r="G60" s="181"/>
      <c r="H60" s="181"/>
      <c r="I60" s="165">
        <v>85143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84614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14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900741.49999999988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85143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1617.7649999999999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14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902359.2649999999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14"/>
      <c r="B67" s="72"/>
      <c r="C67" s="72"/>
      <c r="D67" s="114"/>
      <c r="E67" s="178" t="s">
        <v>84</v>
      </c>
      <c r="F67" s="178"/>
      <c r="G67" s="178"/>
      <c r="H67" s="178"/>
      <c r="I67" s="179">
        <v>51882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10.664420367787836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15"/>
      <c r="B69" s="73"/>
      <c r="C69" s="73"/>
      <c r="D69" s="114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15"/>
      <c r="B71" s="74"/>
      <c r="C71" s="74"/>
      <c r="D71" s="70"/>
      <c r="E71" s="178" t="s">
        <v>90</v>
      </c>
      <c r="F71" s="178"/>
      <c r="G71" s="178"/>
      <c r="H71" s="178"/>
      <c r="I71" s="179">
        <v>85143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508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ht="15" customHeight="1" x14ac:dyDescent="0.3">
      <c r="A73" s="187">
        <v>45129</v>
      </c>
      <c r="B73" s="187"/>
      <c r="C73" s="187"/>
      <c r="D73" s="114"/>
      <c r="E73" s="178" t="s">
        <v>93</v>
      </c>
      <c r="F73" s="178"/>
      <c r="G73" s="178"/>
      <c r="H73" s="178"/>
      <c r="I73" s="179">
        <v>-53224</v>
      </c>
      <c r="J73" s="179"/>
      <c r="K73" s="179"/>
      <c r="L73" s="179"/>
      <c r="M73" s="179"/>
      <c r="N73" s="179"/>
    </row>
    <row r="74" spans="1:14" ht="15" customHeight="1" x14ac:dyDescent="0.3">
      <c r="A74" s="187"/>
      <c r="B74" s="187"/>
      <c r="C74" s="187"/>
      <c r="D74" s="114"/>
      <c r="E74" s="114"/>
      <c r="F74" s="75"/>
      <c r="G74" s="75"/>
      <c r="H74" s="75"/>
      <c r="I74" s="76"/>
      <c r="J74" s="76"/>
      <c r="K74" s="76"/>
      <c r="L74" s="76"/>
      <c r="M74" s="76"/>
      <c r="N74" s="77"/>
    </row>
    <row r="75" spans="1:14" ht="15" customHeight="1" x14ac:dyDescent="0.3">
      <c r="A75" s="187"/>
      <c r="B75" s="187"/>
      <c r="C75" s="187"/>
      <c r="D75" s="114"/>
      <c r="E75" s="178" t="s">
        <v>94</v>
      </c>
      <c r="F75" s="178"/>
      <c r="G75" s="178"/>
      <c r="H75" s="178"/>
      <c r="I75" s="179">
        <f>(I67+I68+I69+I70+I71+I73+I76+I72)</f>
        <v>83801</v>
      </c>
      <c r="J75" s="179"/>
      <c r="K75" s="179"/>
      <c r="L75" s="179"/>
      <c r="M75" s="179"/>
      <c r="N75" s="179"/>
    </row>
    <row r="76" spans="1:14" ht="15" customHeight="1" x14ac:dyDescent="0.3">
      <c r="A76" s="187"/>
      <c r="B76" s="187"/>
      <c r="C76" s="187"/>
      <c r="D76" s="114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ht="15" customHeight="1" x14ac:dyDescent="0.3">
      <c r="A77" s="187"/>
      <c r="B77" s="187"/>
      <c r="C77" s="187"/>
      <c r="D77" s="114"/>
      <c r="E77" s="114"/>
      <c r="F77" s="78"/>
      <c r="G77" s="111"/>
      <c r="H77" s="111"/>
      <c r="I77" s="112"/>
      <c r="J77" s="112"/>
      <c r="K77" s="112"/>
      <c r="L77" s="112"/>
      <c r="M77" s="112"/>
      <c r="N77" s="81"/>
    </row>
    <row r="78" spans="1:14" x14ac:dyDescent="0.3">
      <c r="A78" s="184" t="s">
        <v>106</v>
      </c>
      <c r="B78" s="184"/>
      <c r="C78" s="184"/>
      <c r="D78" s="114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69400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383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13427</v>
      </c>
      <c r="J81" s="165"/>
      <c r="K81" s="165"/>
      <c r="L81" s="165"/>
      <c r="M81" s="165"/>
      <c r="N81" s="165"/>
    </row>
    <row r="82" spans="1:14" x14ac:dyDescent="0.3">
      <c r="A82" s="114"/>
      <c r="B82" s="114"/>
      <c r="C82" s="114"/>
      <c r="D82" s="85"/>
      <c r="E82" s="181" t="s">
        <v>100</v>
      </c>
      <c r="F82" s="181"/>
      <c r="G82" s="181"/>
      <c r="H82" s="181"/>
      <c r="I82" s="165">
        <v>125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481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3"/>
      <c r="F85" s="113"/>
      <c r="G85" s="113"/>
      <c r="H85" s="113"/>
      <c r="I85" s="110"/>
      <c r="J85" s="110"/>
      <c r="K85" s="110"/>
      <c r="L85" s="110"/>
      <c r="M85" s="110"/>
      <c r="N85" s="110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83816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3"/>
      <c r="F87" s="113"/>
      <c r="G87" s="113"/>
      <c r="H87" s="113"/>
      <c r="I87" s="110"/>
      <c r="J87" s="110"/>
      <c r="K87" s="110"/>
      <c r="L87" s="110"/>
      <c r="M87" s="110"/>
      <c r="N87" s="110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15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1" width="9.33203125" style="1" customWidth="1"/>
    <col min="12" max="12" width="9.88671875" style="1" bestFit="1" customWidth="1"/>
    <col min="13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ht="15" customHeight="1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134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1649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22349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3356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3618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2406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8866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1853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4229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ht="15" customHeight="1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2240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1485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1857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453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280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1097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135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67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206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172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129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319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207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186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235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248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ht="15" customHeight="1" x14ac:dyDescent="0.3">
      <c r="A29" s="127" t="s">
        <v>40</v>
      </c>
      <c r="B29" s="128"/>
      <c r="C29" s="11"/>
      <c r="D29" s="11"/>
      <c r="E29" s="11"/>
      <c r="F29" s="11"/>
      <c r="G29" s="11">
        <v>919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76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312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280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617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205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179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761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300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1256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560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3858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119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>
        <v>18592</v>
      </c>
      <c r="M42" s="155"/>
      <c r="N42" s="142"/>
    </row>
    <row r="43" spans="1:14" s="10" customFormat="1" ht="15" thickBot="1" x14ac:dyDescent="0.35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48326</v>
      </c>
      <c r="D44" s="18">
        <f t="shared" si="0"/>
        <v>3148</v>
      </c>
      <c r="E44" s="19">
        <f t="shared" si="0"/>
        <v>668</v>
      </c>
      <c r="F44" s="19">
        <f t="shared" si="0"/>
        <v>733</v>
      </c>
      <c r="G44" s="19">
        <f t="shared" si="0"/>
        <v>1680</v>
      </c>
      <c r="H44" s="19">
        <f t="shared" si="0"/>
        <v>1485</v>
      </c>
      <c r="I44" s="19">
        <f t="shared" si="0"/>
        <v>2970</v>
      </c>
      <c r="J44" s="19">
        <f t="shared" si="0"/>
        <v>4097</v>
      </c>
      <c r="K44" s="20">
        <f t="shared" si="0"/>
        <v>3858</v>
      </c>
      <c r="L44" s="16">
        <f t="shared" si="0"/>
        <v>18592</v>
      </c>
      <c r="M44" s="17">
        <f t="shared" si="0"/>
        <v>0</v>
      </c>
      <c r="N44" s="9"/>
    </row>
    <row r="45" spans="1:14" s="10" customFormat="1" ht="15" thickBot="1" x14ac:dyDescent="0.35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48326</v>
      </c>
      <c r="D46" s="23">
        <f t="shared" si="1"/>
        <v>3148</v>
      </c>
      <c r="E46" s="24">
        <f t="shared" si="1"/>
        <v>668</v>
      </c>
      <c r="F46" s="24">
        <f t="shared" si="1"/>
        <v>733</v>
      </c>
      <c r="G46" s="24">
        <f t="shared" si="1"/>
        <v>1680</v>
      </c>
      <c r="H46" s="24">
        <f t="shared" si="1"/>
        <v>1485</v>
      </c>
      <c r="I46" s="24">
        <f t="shared" si="1"/>
        <v>2970</v>
      </c>
      <c r="J46" s="24">
        <f t="shared" si="1"/>
        <v>4097</v>
      </c>
      <c r="K46" s="25">
        <f t="shared" si="1"/>
        <v>3858</v>
      </c>
      <c r="L46" s="21">
        <f t="shared" si="1"/>
        <v>18592</v>
      </c>
      <c r="M46" s="22">
        <f t="shared" si="1"/>
        <v>0</v>
      </c>
      <c r="N46" s="9"/>
    </row>
    <row r="47" spans="1:14" s="10" customFormat="1" ht="15" thickBot="1" x14ac:dyDescent="0.3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11</v>
      </c>
      <c r="M49" s="42">
        <v>0</v>
      </c>
      <c r="N49" s="34"/>
    </row>
    <row r="50" spans="1:14" ht="15" thickBot="1" x14ac:dyDescent="0.35">
      <c r="A50" s="114"/>
      <c r="B50" s="44"/>
      <c r="C50" s="44"/>
      <c r="D50" s="44"/>
      <c r="E50" s="44"/>
      <c r="F50" s="44"/>
      <c r="G50" s="44"/>
      <c r="H50" s="44"/>
      <c r="I50" s="114"/>
      <c r="J50" s="114"/>
      <c r="K50" s="114"/>
      <c r="L50" s="114"/>
      <c r="M50" s="114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507423</v>
      </c>
      <c r="D51" s="47">
        <f t="shared" si="2"/>
        <v>32109.599999999999</v>
      </c>
      <c r="E51" s="48">
        <f t="shared" si="2"/>
        <v>6813.5999999999995</v>
      </c>
      <c r="F51" s="48">
        <f t="shared" si="2"/>
        <v>7476.5999999999995</v>
      </c>
      <c r="G51" s="48">
        <f t="shared" si="2"/>
        <v>17304</v>
      </c>
      <c r="H51" s="48">
        <f t="shared" si="2"/>
        <v>15592.5</v>
      </c>
      <c r="I51" s="48">
        <f t="shared" si="2"/>
        <v>30888</v>
      </c>
      <c r="J51" s="48">
        <f t="shared" si="2"/>
        <v>43428.2</v>
      </c>
      <c r="K51" s="49">
        <f t="shared" si="2"/>
        <v>40123.200000000004</v>
      </c>
      <c r="L51" s="45">
        <f t="shared" si="2"/>
        <v>204512</v>
      </c>
      <c r="M51" s="50">
        <f t="shared" si="2"/>
        <v>0</v>
      </c>
      <c r="N51" s="51" t="s">
        <v>63</v>
      </c>
    </row>
    <row r="52" spans="1:14" ht="15" thickBot="1" x14ac:dyDescent="0.35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14"/>
      <c r="B55" s="114"/>
      <c r="C55" s="114"/>
      <c r="D55" s="114"/>
      <c r="E55" s="44"/>
      <c r="F55" s="44"/>
      <c r="G55" s="44"/>
      <c r="H55" s="114"/>
      <c r="I55" s="114"/>
      <c r="J55" s="114"/>
      <c r="K55" s="114"/>
      <c r="L55" s="114"/>
      <c r="M55" s="114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273.87599999999998</v>
      </c>
      <c r="E56" s="65">
        <f>(E46*E54)</f>
        <v>58.115999999999993</v>
      </c>
      <c r="F56" s="65">
        <f>(F46*F54)</f>
        <v>63.770999999999994</v>
      </c>
      <c r="G56" s="65">
        <f>(G46*G54)</f>
        <v>146.16</v>
      </c>
      <c r="H56" s="65">
        <f t="shared" ref="H56" si="3">(H46*H54)</f>
        <v>129.19499999999999</v>
      </c>
      <c r="I56" s="65">
        <f>(I46*I54)</f>
        <v>258.39</v>
      </c>
      <c r="J56" s="65">
        <f>(J46*J54)</f>
        <v>356.43899999999996</v>
      </c>
      <c r="K56" s="66">
        <f>(K46*K54)</f>
        <v>335.64599999999996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14"/>
      <c r="B57" s="114"/>
      <c r="C57" s="114"/>
      <c r="D57" s="114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85557</v>
      </c>
      <c r="C58" s="167"/>
      <c r="D58" s="70" t="s">
        <v>70</v>
      </c>
      <c r="E58" s="168">
        <v>45130</v>
      </c>
      <c r="F58" s="168"/>
      <c r="G58" s="168"/>
      <c r="H58" s="168"/>
      <c r="I58" s="169" t="s">
        <v>108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538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85601</v>
      </c>
      <c r="J59" s="165"/>
      <c r="K59" s="165"/>
      <c r="L59" s="165"/>
      <c r="M59" s="165"/>
      <c r="N59" s="165"/>
    </row>
    <row r="60" spans="1:14" ht="15" thickBot="1" x14ac:dyDescent="0.35">
      <c r="A60" s="114"/>
      <c r="B60" s="71"/>
      <c r="C60" s="71"/>
      <c r="D60" s="70"/>
      <c r="E60" s="181" t="s">
        <v>73</v>
      </c>
      <c r="F60" s="181"/>
      <c r="G60" s="181"/>
      <c r="H60" s="181"/>
      <c r="I60" s="165">
        <v>85601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85019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14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905670.69999999984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85601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1621.5929999999998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14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907292.29299999983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14"/>
      <c r="B67" s="72"/>
      <c r="C67" s="72"/>
      <c r="D67" s="114"/>
      <c r="E67" s="178" t="s">
        <v>84</v>
      </c>
      <c r="F67" s="178"/>
      <c r="G67" s="178"/>
      <c r="H67" s="178"/>
      <c r="I67" s="179">
        <v>53224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10.671641550712192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15"/>
      <c r="B69" s="73"/>
      <c r="C69" s="73"/>
      <c r="D69" s="114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15"/>
      <c r="B71" s="74"/>
      <c r="C71" s="74"/>
      <c r="D71" s="70"/>
      <c r="E71" s="178" t="s">
        <v>90</v>
      </c>
      <c r="F71" s="178"/>
      <c r="G71" s="178"/>
      <c r="H71" s="178"/>
      <c r="I71" s="179">
        <v>85601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614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ht="15" customHeight="1" x14ac:dyDescent="0.3">
      <c r="A73" s="187">
        <v>45130</v>
      </c>
      <c r="B73" s="187"/>
      <c r="C73" s="187"/>
      <c r="D73" s="114"/>
      <c r="E73" s="178" t="s">
        <v>93</v>
      </c>
      <c r="F73" s="178"/>
      <c r="G73" s="178"/>
      <c r="H73" s="178"/>
      <c r="I73" s="179">
        <v>-44266</v>
      </c>
      <c r="J73" s="179"/>
      <c r="K73" s="179"/>
      <c r="L73" s="179"/>
      <c r="M73" s="179"/>
      <c r="N73" s="179"/>
    </row>
    <row r="74" spans="1:14" ht="15" customHeight="1" x14ac:dyDescent="0.3">
      <c r="A74" s="187"/>
      <c r="B74" s="187"/>
      <c r="C74" s="187"/>
      <c r="D74" s="114"/>
      <c r="E74" s="114"/>
      <c r="F74" s="75"/>
      <c r="G74" s="75"/>
      <c r="H74" s="75"/>
      <c r="I74" s="76"/>
      <c r="J74" s="76"/>
      <c r="K74" s="76"/>
      <c r="L74" s="76"/>
      <c r="M74" s="76"/>
      <c r="N74" s="77"/>
    </row>
    <row r="75" spans="1:14" ht="15" customHeight="1" x14ac:dyDescent="0.3">
      <c r="A75" s="187"/>
      <c r="B75" s="187"/>
      <c r="C75" s="187"/>
      <c r="D75" s="114"/>
      <c r="E75" s="178" t="s">
        <v>94</v>
      </c>
      <c r="F75" s="178"/>
      <c r="G75" s="178"/>
      <c r="H75" s="178"/>
      <c r="I75" s="179">
        <f>(I67+I68+I69+I70+I71+I73+I76+I72)</f>
        <v>94559</v>
      </c>
      <c r="J75" s="179"/>
      <c r="K75" s="179"/>
      <c r="L75" s="179"/>
      <c r="M75" s="179"/>
      <c r="N75" s="179"/>
    </row>
    <row r="76" spans="1:14" ht="15" customHeight="1" x14ac:dyDescent="0.3">
      <c r="A76" s="187"/>
      <c r="B76" s="187"/>
      <c r="C76" s="187"/>
      <c r="D76" s="114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ht="15" customHeight="1" x14ac:dyDescent="0.3">
      <c r="A77" s="187"/>
      <c r="B77" s="187"/>
      <c r="C77" s="187"/>
      <c r="D77" s="114"/>
      <c r="E77" s="114"/>
      <c r="F77" s="78"/>
      <c r="G77" s="111"/>
      <c r="H77" s="111"/>
      <c r="I77" s="112"/>
      <c r="J77" s="112"/>
      <c r="K77" s="112"/>
      <c r="L77" s="112"/>
      <c r="M77" s="112"/>
      <c r="N77" s="81"/>
    </row>
    <row r="78" spans="1:14" x14ac:dyDescent="0.3">
      <c r="A78" s="184" t="s">
        <v>108</v>
      </c>
      <c r="B78" s="184"/>
      <c r="C78" s="184"/>
      <c r="D78" s="114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80025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489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13499</v>
      </c>
      <c r="J81" s="165"/>
      <c r="K81" s="165"/>
      <c r="L81" s="165"/>
      <c r="M81" s="165"/>
      <c r="N81" s="165"/>
    </row>
    <row r="82" spans="1:14" x14ac:dyDescent="0.3">
      <c r="A82" s="114"/>
      <c r="B82" s="114"/>
      <c r="C82" s="114"/>
      <c r="D82" s="85"/>
      <c r="E82" s="181" t="s">
        <v>100</v>
      </c>
      <c r="F82" s="181"/>
      <c r="G82" s="181"/>
      <c r="H82" s="181"/>
      <c r="I82" s="165">
        <v>125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538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3"/>
      <c r="F85" s="113"/>
      <c r="G85" s="113"/>
      <c r="H85" s="113"/>
      <c r="I85" s="110"/>
      <c r="J85" s="110"/>
      <c r="K85" s="110"/>
      <c r="L85" s="110"/>
      <c r="M85" s="110"/>
      <c r="N85" s="110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94676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3"/>
      <c r="F87" s="113"/>
      <c r="G87" s="113"/>
      <c r="H87" s="113"/>
      <c r="I87" s="110"/>
      <c r="J87" s="110"/>
      <c r="K87" s="110"/>
      <c r="L87" s="110"/>
      <c r="M87" s="110"/>
      <c r="N87" s="110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117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8" header="0.3" footer="0.17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D67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ht="15" customHeight="1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135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1649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22766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3317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3288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2435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8783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1843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4161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ht="15" customHeight="1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2192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1492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1883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473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291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1110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130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58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195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178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136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313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209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192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231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274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ht="15" customHeight="1" x14ac:dyDescent="0.3">
      <c r="A29" s="127" t="s">
        <v>40</v>
      </c>
      <c r="B29" s="128"/>
      <c r="C29" s="11"/>
      <c r="D29" s="11"/>
      <c r="E29" s="11"/>
      <c r="F29" s="11"/>
      <c r="G29" s="11">
        <v>918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68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316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282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623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94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182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776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292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1233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567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3869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48242</v>
      </c>
      <c r="D44" s="18">
        <f t="shared" si="0"/>
        <v>3051</v>
      </c>
      <c r="E44" s="19">
        <f t="shared" si="0"/>
        <v>666</v>
      </c>
      <c r="F44" s="19">
        <f t="shared" si="0"/>
        <v>764</v>
      </c>
      <c r="G44" s="19">
        <f t="shared" si="0"/>
        <v>1694</v>
      </c>
      <c r="H44" s="19">
        <f t="shared" si="0"/>
        <v>1492</v>
      </c>
      <c r="I44" s="19">
        <f t="shared" si="0"/>
        <v>2966</v>
      </c>
      <c r="J44" s="19">
        <f t="shared" si="0"/>
        <v>4075</v>
      </c>
      <c r="K44" s="20">
        <f t="shared" si="0"/>
        <v>3869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48242</v>
      </c>
      <c r="D46" s="23">
        <f t="shared" si="1"/>
        <v>3051</v>
      </c>
      <c r="E46" s="24">
        <f t="shared" si="1"/>
        <v>666</v>
      </c>
      <c r="F46" s="24">
        <f t="shared" si="1"/>
        <v>764</v>
      </c>
      <c r="G46" s="24">
        <f t="shared" si="1"/>
        <v>1694</v>
      </c>
      <c r="H46" s="24">
        <f t="shared" si="1"/>
        <v>1492</v>
      </c>
      <c r="I46" s="24">
        <f t="shared" si="1"/>
        <v>2966</v>
      </c>
      <c r="J46" s="24">
        <f t="shared" si="1"/>
        <v>4075</v>
      </c>
      <c r="K46" s="25">
        <f t="shared" si="1"/>
        <v>3869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14"/>
      <c r="B50" s="44"/>
      <c r="C50" s="44"/>
      <c r="D50" s="44"/>
      <c r="E50" s="44"/>
      <c r="F50" s="44"/>
      <c r="G50" s="44"/>
      <c r="H50" s="44"/>
      <c r="I50" s="114"/>
      <c r="J50" s="114"/>
      <c r="K50" s="114"/>
      <c r="L50" s="114"/>
      <c r="M50" s="114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506541</v>
      </c>
      <c r="D51" s="47">
        <f t="shared" si="2"/>
        <v>31120.199999999997</v>
      </c>
      <c r="E51" s="48">
        <f t="shared" si="2"/>
        <v>6793.2</v>
      </c>
      <c r="F51" s="48">
        <f t="shared" si="2"/>
        <v>7792.7999999999993</v>
      </c>
      <c r="G51" s="48">
        <f t="shared" si="2"/>
        <v>17448.2</v>
      </c>
      <c r="H51" s="48">
        <f t="shared" si="2"/>
        <v>15666</v>
      </c>
      <c r="I51" s="48">
        <f t="shared" si="2"/>
        <v>30846.400000000001</v>
      </c>
      <c r="J51" s="48">
        <f t="shared" si="2"/>
        <v>43195</v>
      </c>
      <c r="K51" s="49">
        <f t="shared" si="2"/>
        <v>40237.599999999999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14"/>
      <c r="B55" s="114"/>
      <c r="C55" s="114"/>
      <c r="D55" s="114"/>
      <c r="E55" s="44"/>
      <c r="F55" s="44"/>
      <c r="G55" s="44"/>
      <c r="H55" s="114"/>
      <c r="I55" s="114"/>
      <c r="J55" s="114"/>
      <c r="K55" s="114"/>
      <c r="L55" s="114"/>
      <c r="M55" s="114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265.43699999999995</v>
      </c>
      <c r="E56" s="65">
        <f>(E46*E54)</f>
        <v>57.941999999999993</v>
      </c>
      <c r="F56" s="65">
        <f>(F46*F54)</f>
        <v>66.467999999999989</v>
      </c>
      <c r="G56" s="65">
        <f>(G46*G54)</f>
        <v>147.37799999999999</v>
      </c>
      <c r="H56" s="65">
        <f t="shared" ref="H56" si="3">(H46*H54)</f>
        <v>129.804</v>
      </c>
      <c r="I56" s="65">
        <f>(I46*I54)</f>
        <v>258.04199999999997</v>
      </c>
      <c r="J56" s="65">
        <f>(J46*J54)</f>
        <v>354.52499999999998</v>
      </c>
      <c r="K56" s="66">
        <f>(K46*K54)</f>
        <v>336.60299999999995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14"/>
      <c r="B57" s="114"/>
      <c r="C57" s="114"/>
      <c r="D57" s="114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66819</v>
      </c>
      <c r="C58" s="167"/>
      <c r="D58" s="70" t="s">
        <v>70</v>
      </c>
      <c r="E58" s="168">
        <v>45131</v>
      </c>
      <c r="F58" s="168"/>
      <c r="G58" s="168"/>
      <c r="H58" s="168"/>
      <c r="I58" s="169" t="s">
        <v>110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406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66857</v>
      </c>
      <c r="J59" s="165"/>
      <c r="K59" s="165"/>
      <c r="L59" s="165"/>
      <c r="M59" s="165"/>
      <c r="N59" s="165"/>
    </row>
    <row r="60" spans="1:14" ht="15" thickBot="1" x14ac:dyDescent="0.35">
      <c r="A60" s="114"/>
      <c r="B60" s="71"/>
      <c r="C60" s="71"/>
      <c r="D60" s="70"/>
      <c r="E60" s="181" t="s">
        <v>73</v>
      </c>
      <c r="F60" s="181"/>
      <c r="G60" s="181"/>
      <c r="H60" s="181"/>
      <c r="I60" s="165">
        <v>66857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66413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14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699640.39999999991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66857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1616.1990000000001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14"/>
      <c r="B65" s="72"/>
      <c r="C65" s="72"/>
      <c r="D65" s="70"/>
      <c r="E65" s="181" t="s">
        <v>81</v>
      </c>
      <c r="F65" s="181"/>
      <c r="G65" s="181"/>
      <c r="H65" s="181"/>
      <c r="I65" s="165">
        <v>54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701256.59899999993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14"/>
      <c r="B67" s="72"/>
      <c r="C67" s="72"/>
      <c r="D67" s="114"/>
      <c r="E67" s="178" t="s">
        <v>84</v>
      </c>
      <c r="F67" s="178"/>
      <c r="G67" s="178"/>
      <c r="H67" s="178"/>
      <c r="I67" s="179">
        <v>44266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10.559026079231474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15"/>
      <c r="B69" s="73"/>
      <c r="C69" s="73"/>
      <c r="D69" s="114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15"/>
      <c r="B71" s="74"/>
      <c r="C71" s="74"/>
      <c r="D71" s="70"/>
      <c r="E71" s="178" t="s">
        <v>90</v>
      </c>
      <c r="F71" s="178"/>
      <c r="G71" s="178"/>
      <c r="H71" s="178"/>
      <c r="I71" s="179">
        <v>66857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460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ht="15" customHeight="1" x14ac:dyDescent="0.3">
      <c r="A73" s="187">
        <v>45131</v>
      </c>
      <c r="B73" s="187"/>
      <c r="C73" s="187"/>
      <c r="D73" s="114"/>
      <c r="E73" s="178" t="s">
        <v>93</v>
      </c>
      <c r="F73" s="178"/>
      <c r="G73" s="178"/>
      <c r="H73" s="178"/>
      <c r="I73" s="179">
        <v>-40619</v>
      </c>
      <c r="J73" s="179"/>
      <c r="K73" s="179"/>
      <c r="L73" s="179"/>
      <c r="M73" s="179"/>
      <c r="N73" s="179"/>
    </row>
    <row r="74" spans="1:14" ht="15" customHeight="1" x14ac:dyDescent="0.3">
      <c r="A74" s="187"/>
      <c r="B74" s="187"/>
      <c r="C74" s="187"/>
      <c r="D74" s="114"/>
      <c r="E74" s="114"/>
      <c r="F74" s="75"/>
      <c r="G74" s="75"/>
      <c r="H74" s="75"/>
      <c r="I74" s="76"/>
      <c r="J74" s="76"/>
      <c r="K74" s="76"/>
      <c r="L74" s="76"/>
      <c r="M74" s="76"/>
      <c r="N74" s="77"/>
    </row>
    <row r="75" spans="1:14" ht="15" customHeight="1" x14ac:dyDescent="0.3">
      <c r="A75" s="187"/>
      <c r="B75" s="187"/>
      <c r="C75" s="187"/>
      <c r="D75" s="114"/>
      <c r="E75" s="178" t="s">
        <v>94</v>
      </c>
      <c r="F75" s="178"/>
      <c r="G75" s="178"/>
      <c r="H75" s="178"/>
      <c r="I75" s="179">
        <f>(I67+I68+I69+I70+I71+I73+I76+I72)</f>
        <v>70558</v>
      </c>
      <c r="J75" s="179"/>
      <c r="K75" s="179"/>
      <c r="L75" s="179"/>
      <c r="M75" s="179"/>
      <c r="N75" s="179"/>
    </row>
    <row r="76" spans="1:14" ht="15" customHeight="1" x14ac:dyDescent="0.3">
      <c r="A76" s="187"/>
      <c r="B76" s="187"/>
      <c r="C76" s="187"/>
      <c r="D76" s="114"/>
      <c r="E76" s="178" t="s">
        <v>95</v>
      </c>
      <c r="F76" s="178"/>
      <c r="G76" s="178"/>
      <c r="H76" s="178"/>
      <c r="I76" s="179">
        <f>(I65+I66)</f>
        <v>54</v>
      </c>
      <c r="J76" s="179"/>
      <c r="K76" s="179"/>
      <c r="L76" s="179"/>
      <c r="M76" s="179"/>
      <c r="N76" s="179"/>
    </row>
    <row r="77" spans="1:14" ht="15" customHeight="1" x14ac:dyDescent="0.3">
      <c r="A77" s="187"/>
      <c r="B77" s="187"/>
      <c r="C77" s="187"/>
      <c r="D77" s="114"/>
      <c r="E77" s="114"/>
      <c r="F77" s="78"/>
      <c r="G77" s="111"/>
      <c r="H77" s="111"/>
      <c r="I77" s="112"/>
      <c r="J77" s="112"/>
      <c r="K77" s="112"/>
      <c r="L77" s="112"/>
      <c r="M77" s="112"/>
      <c r="N77" s="81"/>
    </row>
    <row r="78" spans="1:14" x14ac:dyDescent="0.3">
      <c r="A78" s="184" t="s">
        <v>110</v>
      </c>
      <c r="B78" s="184"/>
      <c r="C78" s="184"/>
      <c r="D78" s="114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58300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350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11484</v>
      </c>
      <c r="J81" s="165"/>
      <c r="K81" s="165"/>
      <c r="L81" s="165"/>
      <c r="M81" s="165"/>
      <c r="N81" s="165"/>
    </row>
    <row r="82" spans="1:14" x14ac:dyDescent="0.3">
      <c r="A82" s="114"/>
      <c r="B82" s="114"/>
      <c r="C82" s="114"/>
      <c r="D82" s="85"/>
      <c r="E82" s="181" t="s">
        <v>100</v>
      </c>
      <c r="F82" s="181"/>
      <c r="G82" s="181"/>
      <c r="H82" s="181"/>
      <c r="I82" s="165">
        <v>110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406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3"/>
      <c r="F85" s="113"/>
      <c r="G85" s="113"/>
      <c r="H85" s="113"/>
      <c r="I85" s="110"/>
      <c r="J85" s="110"/>
      <c r="K85" s="110"/>
      <c r="L85" s="110"/>
      <c r="M85" s="110"/>
      <c r="N85" s="110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70650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3"/>
      <c r="F87" s="113"/>
      <c r="G87" s="113"/>
      <c r="H87" s="113"/>
      <c r="I87" s="110"/>
      <c r="J87" s="110"/>
      <c r="K87" s="110"/>
      <c r="L87" s="110"/>
      <c r="M87" s="110"/>
      <c r="N87" s="110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92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136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1678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22805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3288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3376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2454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8682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1843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4123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2288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1485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1889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476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295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1028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130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55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184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181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138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321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219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192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230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269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847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72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292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271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623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187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179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760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284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1178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552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3802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48249</v>
      </c>
      <c r="D44" s="18">
        <f t="shared" si="0"/>
        <v>3121</v>
      </c>
      <c r="E44" s="19">
        <f t="shared" si="0"/>
        <v>635</v>
      </c>
      <c r="F44" s="19">
        <f t="shared" si="0"/>
        <v>771</v>
      </c>
      <c r="G44" s="19">
        <f t="shared" si="0"/>
        <v>1607</v>
      </c>
      <c r="H44" s="19">
        <f t="shared" si="0"/>
        <v>1485</v>
      </c>
      <c r="I44" s="19">
        <f t="shared" si="0"/>
        <v>2829</v>
      </c>
      <c r="J44" s="19">
        <f t="shared" si="0"/>
        <v>4177</v>
      </c>
      <c r="K44" s="20">
        <f t="shared" si="0"/>
        <v>3802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48249</v>
      </c>
      <c r="D46" s="23">
        <f t="shared" si="1"/>
        <v>3121</v>
      </c>
      <c r="E46" s="24">
        <f t="shared" si="1"/>
        <v>635</v>
      </c>
      <c r="F46" s="24">
        <f t="shared" si="1"/>
        <v>771</v>
      </c>
      <c r="G46" s="24">
        <f t="shared" si="1"/>
        <v>1607</v>
      </c>
      <c r="H46" s="24">
        <f t="shared" si="1"/>
        <v>1485</v>
      </c>
      <c r="I46" s="24">
        <f t="shared" si="1"/>
        <v>2829</v>
      </c>
      <c r="J46" s="24">
        <f t="shared" si="1"/>
        <v>4177</v>
      </c>
      <c r="K46" s="25">
        <f t="shared" si="1"/>
        <v>3802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20"/>
      <c r="B50" s="44"/>
      <c r="C50" s="44"/>
      <c r="D50" s="44"/>
      <c r="E50" s="44"/>
      <c r="F50" s="44"/>
      <c r="G50" s="44"/>
      <c r="H50" s="44"/>
      <c r="I50" s="120"/>
      <c r="J50" s="120"/>
      <c r="K50" s="120"/>
      <c r="L50" s="120"/>
      <c r="M50" s="120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506614.5</v>
      </c>
      <c r="D51" s="47">
        <f t="shared" si="2"/>
        <v>31834.199999999997</v>
      </c>
      <c r="E51" s="48">
        <f t="shared" si="2"/>
        <v>6477</v>
      </c>
      <c r="F51" s="48">
        <f t="shared" si="2"/>
        <v>7864.2</v>
      </c>
      <c r="G51" s="48">
        <f t="shared" si="2"/>
        <v>16552.100000000002</v>
      </c>
      <c r="H51" s="48">
        <f t="shared" si="2"/>
        <v>15592.5</v>
      </c>
      <c r="I51" s="48">
        <f t="shared" si="2"/>
        <v>29421.600000000002</v>
      </c>
      <c r="J51" s="48">
        <f t="shared" si="2"/>
        <v>44276.2</v>
      </c>
      <c r="K51" s="49">
        <f t="shared" si="2"/>
        <v>39540.800000000003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20"/>
      <c r="B55" s="120"/>
      <c r="C55" s="120"/>
      <c r="D55" s="120"/>
      <c r="E55" s="44"/>
      <c r="F55" s="44"/>
      <c r="G55" s="44"/>
      <c r="H55" s="120"/>
      <c r="I55" s="120"/>
      <c r="J55" s="120"/>
      <c r="K55" s="120"/>
      <c r="L55" s="120"/>
      <c r="M55" s="120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271.52699999999999</v>
      </c>
      <c r="E56" s="65">
        <f>(E46*E54)</f>
        <v>55.244999999999997</v>
      </c>
      <c r="F56" s="65">
        <f>(F46*F54)</f>
        <v>67.076999999999998</v>
      </c>
      <c r="G56" s="65">
        <f>(G46*G54)</f>
        <v>139.809</v>
      </c>
      <c r="H56" s="65">
        <f t="shared" ref="H56" si="3">(H46*H54)</f>
        <v>129.19499999999999</v>
      </c>
      <c r="I56" s="65">
        <f>(I46*I54)</f>
        <v>246.12299999999999</v>
      </c>
      <c r="J56" s="65">
        <f>(J46*J54)</f>
        <v>363.399</v>
      </c>
      <c r="K56" s="66">
        <f>(K46*K54)</f>
        <v>330.774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20"/>
      <c r="B57" s="120"/>
      <c r="C57" s="120"/>
      <c r="D57" s="120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66676</v>
      </c>
      <c r="C58" s="167"/>
      <c r="D58" s="70" t="s">
        <v>70</v>
      </c>
      <c r="E58" s="168">
        <v>45132</v>
      </c>
      <c r="F58" s="168"/>
      <c r="G58" s="168"/>
      <c r="H58" s="168"/>
      <c r="I58" s="169" t="s">
        <v>112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375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66709</v>
      </c>
      <c r="J59" s="165"/>
      <c r="K59" s="165"/>
      <c r="L59" s="165"/>
      <c r="M59" s="165"/>
      <c r="N59" s="165"/>
    </row>
    <row r="60" spans="1:14" ht="15" thickBot="1" x14ac:dyDescent="0.35">
      <c r="A60" s="120"/>
      <c r="B60" s="71"/>
      <c r="C60" s="71"/>
      <c r="D60" s="70"/>
      <c r="E60" s="181" t="s">
        <v>73</v>
      </c>
      <c r="F60" s="181"/>
      <c r="G60" s="181"/>
      <c r="H60" s="181"/>
      <c r="I60" s="165">
        <v>66709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66301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20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698173.09999999986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66709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1603.1489999999999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20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699776.24899999984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20"/>
      <c r="B67" s="72"/>
      <c r="C67" s="72"/>
      <c r="D67" s="120"/>
      <c r="E67" s="178" t="s">
        <v>84</v>
      </c>
      <c r="F67" s="178"/>
      <c r="G67" s="178"/>
      <c r="H67" s="178"/>
      <c r="I67" s="179">
        <v>40619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10.554535361457592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21"/>
      <c r="B69" s="73"/>
      <c r="C69" s="73"/>
      <c r="D69" s="120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21"/>
      <c r="B71" s="74"/>
      <c r="C71" s="74"/>
      <c r="D71" s="70"/>
      <c r="E71" s="178" t="s">
        <v>90</v>
      </c>
      <c r="F71" s="178"/>
      <c r="G71" s="178"/>
      <c r="H71" s="178"/>
      <c r="I71" s="179">
        <v>66709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45132</v>
      </c>
      <c r="B73" s="187"/>
      <c r="C73" s="187"/>
      <c r="D73" s="120"/>
      <c r="E73" s="178" t="s">
        <v>93</v>
      </c>
      <c r="F73" s="178"/>
      <c r="G73" s="178"/>
      <c r="H73" s="178"/>
      <c r="I73" s="179">
        <v>-40000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20"/>
      <c r="E74" s="120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20"/>
      <c r="E75" s="178" t="s">
        <v>94</v>
      </c>
      <c r="F75" s="178"/>
      <c r="G75" s="178"/>
      <c r="H75" s="178"/>
      <c r="I75" s="179">
        <f>(I67+I68+I69+I70+I71+I73+I76+I72)</f>
        <v>67328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20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20"/>
      <c r="E77" s="120"/>
      <c r="F77" s="78"/>
      <c r="G77" s="118"/>
      <c r="H77" s="118"/>
      <c r="I77" s="119"/>
      <c r="J77" s="119"/>
      <c r="K77" s="119"/>
      <c r="L77" s="119"/>
      <c r="M77" s="119"/>
      <c r="N77" s="81"/>
    </row>
    <row r="78" spans="1:14" x14ac:dyDescent="0.3">
      <c r="A78" s="184" t="s">
        <v>112</v>
      </c>
      <c r="B78" s="184"/>
      <c r="C78" s="184"/>
      <c r="D78" s="120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67000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0</v>
      </c>
      <c r="J81" s="165"/>
      <c r="K81" s="165"/>
      <c r="L81" s="165"/>
      <c r="M81" s="165"/>
      <c r="N81" s="165"/>
    </row>
    <row r="82" spans="1:14" x14ac:dyDescent="0.3">
      <c r="A82" s="120"/>
      <c r="B82" s="120"/>
      <c r="C82" s="120"/>
      <c r="D82" s="85"/>
      <c r="E82" s="181" t="s">
        <v>100</v>
      </c>
      <c r="F82" s="181"/>
      <c r="G82" s="181"/>
      <c r="H82" s="181"/>
      <c r="I82" s="165">
        <v>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375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6"/>
      <c r="F85" s="116"/>
      <c r="G85" s="116"/>
      <c r="H85" s="116"/>
      <c r="I85" s="117"/>
      <c r="J85" s="117"/>
      <c r="K85" s="117"/>
      <c r="L85" s="117"/>
      <c r="M85" s="117"/>
      <c r="N85" s="11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67375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6"/>
      <c r="F87" s="116"/>
      <c r="G87" s="116"/>
      <c r="H87" s="116"/>
      <c r="I87" s="117"/>
      <c r="J87" s="117"/>
      <c r="K87" s="117"/>
      <c r="L87" s="117"/>
      <c r="M87" s="117"/>
      <c r="N87" s="11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47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21" header="0.3" footer="0.3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D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137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1639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22902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3347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3414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2415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8788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1824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4200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2301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1496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1886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479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288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1067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128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58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178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192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142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317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199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206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226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261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893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72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301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260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617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114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165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732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301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1249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557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3867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48529</v>
      </c>
      <c r="D44" s="18">
        <f t="shared" si="0"/>
        <v>3044</v>
      </c>
      <c r="E44" s="19">
        <f t="shared" si="0"/>
        <v>633</v>
      </c>
      <c r="F44" s="19">
        <f t="shared" si="0"/>
        <v>767</v>
      </c>
      <c r="G44" s="19">
        <f t="shared" si="0"/>
        <v>1625</v>
      </c>
      <c r="H44" s="19">
        <f t="shared" si="0"/>
        <v>1496</v>
      </c>
      <c r="I44" s="19">
        <f t="shared" si="0"/>
        <v>2933</v>
      </c>
      <c r="J44" s="19">
        <f t="shared" si="0"/>
        <v>4187</v>
      </c>
      <c r="K44" s="20">
        <f t="shared" si="0"/>
        <v>3867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48529</v>
      </c>
      <c r="D46" s="23">
        <f t="shared" si="1"/>
        <v>3044</v>
      </c>
      <c r="E46" s="24">
        <f t="shared" si="1"/>
        <v>633</v>
      </c>
      <c r="F46" s="24">
        <f t="shared" si="1"/>
        <v>767</v>
      </c>
      <c r="G46" s="24">
        <f t="shared" si="1"/>
        <v>1625</v>
      </c>
      <c r="H46" s="24">
        <f t="shared" si="1"/>
        <v>1496</v>
      </c>
      <c r="I46" s="24">
        <f t="shared" si="1"/>
        <v>2933</v>
      </c>
      <c r="J46" s="24">
        <f t="shared" si="1"/>
        <v>4187</v>
      </c>
      <c r="K46" s="25">
        <f t="shared" si="1"/>
        <v>3867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20"/>
      <c r="B50" s="44"/>
      <c r="C50" s="44"/>
      <c r="D50" s="44"/>
      <c r="E50" s="44"/>
      <c r="F50" s="44"/>
      <c r="G50" s="44"/>
      <c r="H50" s="44"/>
      <c r="I50" s="120"/>
      <c r="J50" s="120"/>
      <c r="K50" s="120"/>
      <c r="L50" s="120"/>
      <c r="M50" s="120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509554.5</v>
      </c>
      <c r="D51" s="47">
        <f t="shared" si="2"/>
        <v>31048.799999999999</v>
      </c>
      <c r="E51" s="48">
        <f t="shared" si="2"/>
        <v>6456.5999999999995</v>
      </c>
      <c r="F51" s="48">
        <f t="shared" si="2"/>
        <v>7823.4</v>
      </c>
      <c r="G51" s="48">
        <f t="shared" si="2"/>
        <v>16737.5</v>
      </c>
      <c r="H51" s="48">
        <f t="shared" si="2"/>
        <v>15708</v>
      </c>
      <c r="I51" s="48">
        <f t="shared" si="2"/>
        <v>30503.200000000001</v>
      </c>
      <c r="J51" s="48">
        <f t="shared" si="2"/>
        <v>44382.2</v>
      </c>
      <c r="K51" s="49">
        <f t="shared" si="2"/>
        <v>40216.800000000003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20"/>
      <c r="B55" s="120"/>
      <c r="C55" s="120"/>
      <c r="D55" s="120"/>
      <c r="E55" s="44"/>
      <c r="F55" s="44"/>
      <c r="G55" s="44"/>
      <c r="H55" s="120"/>
      <c r="I55" s="120"/>
      <c r="J55" s="120"/>
      <c r="K55" s="120"/>
      <c r="L55" s="120"/>
      <c r="M55" s="120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264.82799999999997</v>
      </c>
      <c r="E56" s="65">
        <f>(E46*E54)</f>
        <v>55.070999999999998</v>
      </c>
      <c r="F56" s="65">
        <f>(F46*F54)</f>
        <v>66.728999999999999</v>
      </c>
      <c r="G56" s="65">
        <f>(G46*G54)</f>
        <v>141.375</v>
      </c>
      <c r="H56" s="65">
        <f t="shared" ref="H56" si="3">(H46*H54)</f>
        <v>130.15199999999999</v>
      </c>
      <c r="I56" s="65">
        <f>(I46*I54)</f>
        <v>255.17099999999999</v>
      </c>
      <c r="J56" s="65">
        <f>(J46*J54)</f>
        <v>364.26899999999995</v>
      </c>
      <c r="K56" s="66">
        <f>(K46*K54)</f>
        <v>336.42899999999997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20"/>
      <c r="B57" s="120"/>
      <c r="C57" s="120"/>
      <c r="D57" s="120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67081</v>
      </c>
      <c r="C58" s="167"/>
      <c r="D58" s="70" t="s">
        <v>70</v>
      </c>
      <c r="E58" s="168">
        <v>45133</v>
      </c>
      <c r="F58" s="168"/>
      <c r="G58" s="168"/>
      <c r="H58" s="168"/>
      <c r="I58" s="169" t="s">
        <v>113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375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67094</v>
      </c>
      <c r="J59" s="165"/>
      <c r="K59" s="165"/>
      <c r="L59" s="165"/>
      <c r="M59" s="165"/>
      <c r="N59" s="165"/>
    </row>
    <row r="60" spans="1:14" ht="15" thickBot="1" x14ac:dyDescent="0.35">
      <c r="A60" s="120"/>
      <c r="B60" s="71"/>
      <c r="C60" s="71"/>
      <c r="D60" s="70"/>
      <c r="E60" s="181" t="s">
        <v>73</v>
      </c>
      <c r="F60" s="181"/>
      <c r="G60" s="181"/>
      <c r="H60" s="181"/>
      <c r="I60" s="165">
        <v>67094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66706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20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702431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67094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1614.0239999999999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20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704045.02399999998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20"/>
      <c r="B67" s="72"/>
      <c r="C67" s="72"/>
      <c r="D67" s="120"/>
      <c r="E67" s="178" t="s">
        <v>84</v>
      </c>
      <c r="F67" s="178"/>
      <c r="G67" s="178"/>
      <c r="H67" s="178"/>
      <c r="I67" s="179">
        <v>40000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10.554448235541031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21"/>
      <c r="B69" s="73"/>
      <c r="C69" s="73"/>
      <c r="D69" s="120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21"/>
      <c r="B71" s="74"/>
      <c r="C71" s="74"/>
      <c r="D71" s="70"/>
      <c r="E71" s="178" t="s">
        <v>90</v>
      </c>
      <c r="F71" s="178"/>
      <c r="G71" s="178"/>
      <c r="H71" s="178"/>
      <c r="I71" s="179">
        <v>67094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45133</v>
      </c>
      <c r="B73" s="187"/>
      <c r="C73" s="187"/>
      <c r="D73" s="120"/>
      <c r="E73" s="178" t="s">
        <v>93</v>
      </c>
      <c r="F73" s="178"/>
      <c r="G73" s="178"/>
      <c r="H73" s="178"/>
      <c r="I73" s="179">
        <v>-40720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20"/>
      <c r="E74" s="120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20"/>
      <c r="E75" s="178" t="s">
        <v>94</v>
      </c>
      <c r="F75" s="178"/>
      <c r="G75" s="178"/>
      <c r="H75" s="178"/>
      <c r="I75" s="179">
        <f>(I67+I68+I69+I70+I71+I73+I76+I72)</f>
        <v>66374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20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20"/>
      <c r="E77" s="120"/>
      <c r="F77" s="78"/>
      <c r="G77" s="118"/>
      <c r="H77" s="118"/>
      <c r="I77" s="119"/>
      <c r="J77" s="119"/>
      <c r="K77" s="119"/>
      <c r="L77" s="119"/>
      <c r="M77" s="119"/>
      <c r="N77" s="81"/>
    </row>
    <row r="78" spans="1:14" x14ac:dyDescent="0.3">
      <c r="A78" s="184" t="s">
        <v>113</v>
      </c>
      <c r="B78" s="184"/>
      <c r="C78" s="184"/>
      <c r="D78" s="120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66700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0</v>
      </c>
      <c r="J81" s="165"/>
      <c r="K81" s="165"/>
      <c r="L81" s="165"/>
      <c r="M81" s="165"/>
      <c r="N81" s="165"/>
    </row>
    <row r="82" spans="1:14" x14ac:dyDescent="0.3">
      <c r="A82" s="120"/>
      <c r="B82" s="120"/>
      <c r="C82" s="120"/>
      <c r="D82" s="85"/>
      <c r="E82" s="181" t="s">
        <v>100</v>
      </c>
      <c r="F82" s="181"/>
      <c r="G82" s="181"/>
      <c r="H82" s="181"/>
      <c r="I82" s="165">
        <v>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375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6"/>
      <c r="F85" s="116"/>
      <c r="G85" s="116"/>
      <c r="H85" s="116"/>
      <c r="I85" s="117"/>
      <c r="J85" s="117"/>
      <c r="K85" s="117"/>
      <c r="L85" s="117"/>
      <c r="M85" s="117"/>
      <c r="N85" s="11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67075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6"/>
      <c r="F87" s="116"/>
      <c r="G87" s="116"/>
      <c r="H87" s="116"/>
      <c r="I87" s="117"/>
      <c r="J87" s="117"/>
      <c r="K87" s="117"/>
      <c r="L87" s="117"/>
      <c r="M87" s="117"/>
      <c r="N87" s="11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701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28999999999999998" header="0.3" footer="0.3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138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1736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22950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3279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3521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2386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8759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1862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4123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2300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1467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1884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464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305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1087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125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70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186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189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138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327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215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197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233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262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903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62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304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261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628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193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183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754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300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1204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551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3838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48616</v>
      </c>
      <c r="D44" s="18">
        <f t="shared" si="0"/>
        <v>3169</v>
      </c>
      <c r="E44" s="19">
        <f t="shared" si="0"/>
        <v>627</v>
      </c>
      <c r="F44" s="19">
        <f t="shared" si="0"/>
        <v>769</v>
      </c>
      <c r="G44" s="19">
        <f t="shared" si="0"/>
        <v>1657</v>
      </c>
      <c r="H44" s="19">
        <f t="shared" si="0"/>
        <v>1467</v>
      </c>
      <c r="I44" s="19">
        <f t="shared" si="0"/>
        <v>2919</v>
      </c>
      <c r="J44" s="19">
        <f t="shared" si="0"/>
        <v>4184</v>
      </c>
      <c r="K44" s="20">
        <f t="shared" si="0"/>
        <v>3838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48616</v>
      </c>
      <c r="D46" s="23">
        <f t="shared" si="1"/>
        <v>3169</v>
      </c>
      <c r="E46" s="24">
        <f t="shared" si="1"/>
        <v>627</v>
      </c>
      <c r="F46" s="24">
        <f t="shared" si="1"/>
        <v>769</v>
      </c>
      <c r="G46" s="24">
        <f t="shared" si="1"/>
        <v>1657</v>
      </c>
      <c r="H46" s="24">
        <f t="shared" si="1"/>
        <v>1467</v>
      </c>
      <c r="I46" s="24">
        <f t="shared" si="1"/>
        <v>2919</v>
      </c>
      <c r="J46" s="24">
        <f t="shared" si="1"/>
        <v>4184</v>
      </c>
      <c r="K46" s="25">
        <f t="shared" si="1"/>
        <v>3838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20"/>
      <c r="B50" s="44"/>
      <c r="C50" s="44"/>
      <c r="D50" s="44"/>
      <c r="E50" s="44"/>
      <c r="F50" s="44"/>
      <c r="G50" s="44"/>
      <c r="H50" s="44"/>
      <c r="I50" s="120"/>
      <c r="J50" s="120"/>
      <c r="K50" s="120"/>
      <c r="L50" s="120"/>
      <c r="M50" s="120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510468</v>
      </c>
      <c r="D51" s="47">
        <f t="shared" si="2"/>
        <v>32323.8</v>
      </c>
      <c r="E51" s="48">
        <f t="shared" si="2"/>
        <v>6395.4</v>
      </c>
      <c r="F51" s="48">
        <f t="shared" si="2"/>
        <v>7843.7999999999993</v>
      </c>
      <c r="G51" s="48">
        <f t="shared" si="2"/>
        <v>17067.100000000002</v>
      </c>
      <c r="H51" s="48">
        <f t="shared" si="2"/>
        <v>15403.5</v>
      </c>
      <c r="I51" s="48">
        <f t="shared" si="2"/>
        <v>30357.600000000002</v>
      </c>
      <c r="J51" s="48">
        <f t="shared" si="2"/>
        <v>44350.400000000001</v>
      </c>
      <c r="K51" s="49">
        <f t="shared" si="2"/>
        <v>39915.200000000004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20"/>
      <c r="B55" s="120"/>
      <c r="C55" s="120"/>
      <c r="D55" s="120"/>
      <c r="E55" s="44"/>
      <c r="F55" s="44"/>
      <c r="G55" s="44"/>
      <c r="H55" s="120"/>
      <c r="I55" s="120"/>
      <c r="J55" s="120"/>
      <c r="K55" s="120"/>
      <c r="L55" s="120"/>
      <c r="M55" s="120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275.70299999999997</v>
      </c>
      <c r="E56" s="65">
        <f>(E46*E54)</f>
        <v>54.548999999999999</v>
      </c>
      <c r="F56" s="65">
        <f>(F46*F54)</f>
        <v>66.902999999999992</v>
      </c>
      <c r="G56" s="65">
        <f>(G46*G54)</f>
        <v>144.15899999999999</v>
      </c>
      <c r="H56" s="65">
        <f t="shared" ref="H56" si="3">(H46*H54)</f>
        <v>127.62899999999999</v>
      </c>
      <c r="I56" s="65">
        <f>(I46*I54)</f>
        <v>253.95299999999997</v>
      </c>
      <c r="J56" s="65">
        <f>(J46*J54)</f>
        <v>364.00799999999998</v>
      </c>
      <c r="K56" s="66">
        <f>(K46*K54)</f>
        <v>333.90599999999995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20"/>
      <c r="B57" s="120"/>
      <c r="C57" s="120"/>
      <c r="D57" s="120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67246</v>
      </c>
      <c r="C58" s="167"/>
      <c r="D58" s="70" t="s">
        <v>70</v>
      </c>
      <c r="E58" s="168">
        <v>45134</v>
      </c>
      <c r="F58" s="168"/>
      <c r="G58" s="168"/>
      <c r="H58" s="168"/>
      <c r="I58" s="169" t="s">
        <v>115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375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67279</v>
      </c>
      <c r="J59" s="165"/>
      <c r="K59" s="165"/>
      <c r="L59" s="165"/>
      <c r="M59" s="165"/>
      <c r="N59" s="165"/>
    </row>
    <row r="60" spans="1:14" ht="15" thickBot="1" x14ac:dyDescent="0.35">
      <c r="A60" s="120"/>
      <c r="B60" s="71"/>
      <c r="C60" s="71"/>
      <c r="D60" s="70"/>
      <c r="E60" s="181" t="s">
        <v>73</v>
      </c>
      <c r="F60" s="181"/>
      <c r="G60" s="181"/>
      <c r="H60" s="181"/>
      <c r="I60" s="165">
        <v>67279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66871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20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704124.8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67279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1620.81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20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705745.6100000001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20"/>
      <c r="B67" s="72"/>
      <c r="C67" s="72"/>
      <c r="D67" s="120"/>
      <c r="E67" s="178" t="s">
        <v>84</v>
      </c>
      <c r="F67" s="178"/>
      <c r="G67" s="178"/>
      <c r="H67" s="178"/>
      <c r="I67" s="179">
        <v>40720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10.553836640696268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21"/>
      <c r="B69" s="73"/>
      <c r="C69" s="73"/>
      <c r="D69" s="120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21"/>
      <c r="B71" s="74"/>
      <c r="C71" s="74"/>
      <c r="D71" s="70"/>
      <c r="E71" s="178" t="s">
        <v>90</v>
      </c>
      <c r="F71" s="178"/>
      <c r="G71" s="178"/>
      <c r="H71" s="178"/>
      <c r="I71" s="179">
        <v>67279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45134</v>
      </c>
      <c r="B73" s="187"/>
      <c r="C73" s="187"/>
      <c r="D73" s="120"/>
      <c r="E73" s="178" t="s">
        <v>93</v>
      </c>
      <c r="F73" s="178"/>
      <c r="G73" s="178"/>
      <c r="H73" s="178"/>
      <c r="I73" s="179">
        <v>-41710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20"/>
      <c r="E74" s="120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20"/>
      <c r="E75" s="178" t="s">
        <v>94</v>
      </c>
      <c r="F75" s="178"/>
      <c r="G75" s="178"/>
      <c r="H75" s="178"/>
      <c r="I75" s="179">
        <f>(I67+I68+I69+I70+I71+I73+I76+I72)</f>
        <v>66289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20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20"/>
      <c r="E77" s="120"/>
      <c r="F77" s="78"/>
      <c r="G77" s="118"/>
      <c r="H77" s="118"/>
      <c r="I77" s="119"/>
      <c r="J77" s="119"/>
      <c r="K77" s="119"/>
      <c r="L77" s="119"/>
      <c r="M77" s="119"/>
      <c r="N77" s="81"/>
    </row>
    <row r="78" spans="1:14" x14ac:dyDescent="0.3">
      <c r="A78" s="184" t="s">
        <v>115</v>
      </c>
      <c r="B78" s="184"/>
      <c r="C78" s="184"/>
      <c r="D78" s="120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66750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0</v>
      </c>
      <c r="J81" s="165"/>
      <c r="K81" s="165"/>
      <c r="L81" s="165"/>
      <c r="M81" s="165"/>
      <c r="N81" s="165"/>
    </row>
    <row r="82" spans="1:14" x14ac:dyDescent="0.3">
      <c r="A82" s="120"/>
      <c r="B82" s="120"/>
      <c r="C82" s="120"/>
      <c r="D82" s="85"/>
      <c r="E82" s="181" t="s">
        <v>100</v>
      </c>
      <c r="F82" s="181"/>
      <c r="G82" s="181"/>
      <c r="H82" s="181"/>
      <c r="I82" s="165">
        <v>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375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6"/>
      <c r="F85" s="116"/>
      <c r="G85" s="116"/>
      <c r="H85" s="116"/>
      <c r="I85" s="117"/>
      <c r="J85" s="117"/>
      <c r="K85" s="117"/>
      <c r="L85" s="117"/>
      <c r="M85" s="117"/>
      <c r="N85" s="11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67125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6"/>
      <c r="F87" s="116"/>
      <c r="G87" s="116"/>
      <c r="H87" s="116"/>
      <c r="I87" s="117"/>
      <c r="J87" s="117"/>
      <c r="K87" s="117"/>
      <c r="L87" s="117"/>
      <c r="M87" s="117"/>
      <c r="N87" s="11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836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D67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139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1630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22844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3211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3424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2406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8953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1843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4181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2338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1523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1856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466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307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1132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121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65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187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191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132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314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213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185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229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243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890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78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300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237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637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172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175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756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292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1248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549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3909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48492</v>
      </c>
      <c r="D44" s="18">
        <f t="shared" si="0"/>
        <v>3068</v>
      </c>
      <c r="E44" s="19">
        <f t="shared" si="0"/>
        <v>615</v>
      </c>
      <c r="F44" s="19">
        <f t="shared" si="0"/>
        <v>773</v>
      </c>
      <c r="G44" s="19">
        <f t="shared" si="0"/>
        <v>1646</v>
      </c>
      <c r="H44" s="19">
        <f t="shared" si="0"/>
        <v>1523</v>
      </c>
      <c r="I44" s="19">
        <f t="shared" si="0"/>
        <v>3017</v>
      </c>
      <c r="J44" s="19">
        <f t="shared" si="0"/>
        <v>4194</v>
      </c>
      <c r="K44" s="20">
        <f t="shared" si="0"/>
        <v>3909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48492</v>
      </c>
      <c r="D46" s="23">
        <f t="shared" si="1"/>
        <v>3068</v>
      </c>
      <c r="E46" s="24">
        <f t="shared" si="1"/>
        <v>615</v>
      </c>
      <c r="F46" s="24">
        <f t="shared" si="1"/>
        <v>773</v>
      </c>
      <c r="G46" s="24">
        <f t="shared" si="1"/>
        <v>1646</v>
      </c>
      <c r="H46" s="24">
        <f t="shared" si="1"/>
        <v>1523</v>
      </c>
      <c r="I46" s="24">
        <f t="shared" si="1"/>
        <v>3017</v>
      </c>
      <c r="J46" s="24">
        <f t="shared" si="1"/>
        <v>4194</v>
      </c>
      <c r="K46" s="25">
        <f t="shared" si="1"/>
        <v>3909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20"/>
      <c r="B50" s="44"/>
      <c r="C50" s="44"/>
      <c r="D50" s="44"/>
      <c r="E50" s="44"/>
      <c r="F50" s="44"/>
      <c r="G50" s="44"/>
      <c r="H50" s="44"/>
      <c r="I50" s="120"/>
      <c r="J50" s="120"/>
      <c r="K50" s="120"/>
      <c r="L50" s="120"/>
      <c r="M50" s="120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509166</v>
      </c>
      <c r="D51" s="47">
        <f t="shared" si="2"/>
        <v>31293.599999999999</v>
      </c>
      <c r="E51" s="48">
        <f t="shared" si="2"/>
        <v>6273</v>
      </c>
      <c r="F51" s="48">
        <f t="shared" si="2"/>
        <v>7884.5999999999995</v>
      </c>
      <c r="G51" s="48">
        <f t="shared" si="2"/>
        <v>16953.800000000003</v>
      </c>
      <c r="H51" s="48">
        <f t="shared" si="2"/>
        <v>15991.5</v>
      </c>
      <c r="I51" s="48">
        <f t="shared" si="2"/>
        <v>31376.799999999999</v>
      </c>
      <c r="J51" s="48">
        <f t="shared" si="2"/>
        <v>44456.4</v>
      </c>
      <c r="K51" s="49">
        <f t="shared" si="2"/>
        <v>40653.599999999999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20"/>
      <c r="B55" s="120"/>
      <c r="C55" s="120"/>
      <c r="D55" s="120"/>
      <c r="E55" s="44"/>
      <c r="F55" s="44"/>
      <c r="G55" s="44"/>
      <c r="H55" s="120"/>
      <c r="I55" s="120"/>
      <c r="J55" s="120"/>
      <c r="K55" s="120"/>
      <c r="L55" s="120"/>
      <c r="M55" s="120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266.916</v>
      </c>
      <c r="E56" s="65">
        <f>(E46*E54)</f>
        <v>53.504999999999995</v>
      </c>
      <c r="F56" s="65">
        <f>(F46*F54)</f>
        <v>67.250999999999991</v>
      </c>
      <c r="G56" s="65">
        <f>(G46*G54)</f>
        <v>143.202</v>
      </c>
      <c r="H56" s="65">
        <f t="shared" ref="H56" si="3">(H46*H54)</f>
        <v>132.501</v>
      </c>
      <c r="I56" s="65">
        <f>(I46*I54)</f>
        <v>262.47899999999998</v>
      </c>
      <c r="J56" s="65">
        <f>(J46*J54)</f>
        <v>364.87799999999999</v>
      </c>
      <c r="K56" s="66">
        <f>(K46*K54)</f>
        <v>340.08299999999997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20"/>
      <c r="B57" s="120"/>
      <c r="C57" s="120"/>
      <c r="D57" s="120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67237</v>
      </c>
      <c r="C58" s="167"/>
      <c r="D58" s="70" t="s">
        <v>70</v>
      </c>
      <c r="E58" s="168">
        <v>45135</v>
      </c>
      <c r="F58" s="168"/>
      <c r="G58" s="168"/>
      <c r="H58" s="168"/>
      <c r="I58" s="169" t="s">
        <v>117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394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67252</v>
      </c>
      <c r="J59" s="165"/>
      <c r="K59" s="165"/>
      <c r="L59" s="165"/>
      <c r="M59" s="165"/>
      <c r="N59" s="165"/>
    </row>
    <row r="60" spans="1:14" ht="15" thickBot="1" x14ac:dyDescent="0.35">
      <c r="A60" s="120"/>
      <c r="B60" s="71"/>
      <c r="C60" s="71"/>
      <c r="D60" s="70"/>
      <c r="E60" s="181" t="s">
        <v>73</v>
      </c>
      <c r="F60" s="181"/>
      <c r="G60" s="181"/>
      <c r="H60" s="181"/>
      <c r="I60" s="165">
        <v>67252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66843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20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704049.3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67252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1630.8150000000001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20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705680.11499999999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20"/>
      <c r="B67" s="72"/>
      <c r="C67" s="72"/>
      <c r="D67" s="120"/>
      <c r="E67" s="178" t="s">
        <v>84</v>
      </c>
      <c r="F67" s="178"/>
      <c r="G67" s="178"/>
      <c r="H67" s="178"/>
      <c r="I67" s="179">
        <v>41710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10.557277725416274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21"/>
      <c r="B69" s="73"/>
      <c r="C69" s="73"/>
      <c r="D69" s="120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21"/>
      <c r="B71" s="74"/>
      <c r="C71" s="74"/>
      <c r="D71" s="70"/>
      <c r="E71" s="178" t="s">
        <v>90</v>
      </c>
      <c r="F71" s="178"/>
      <c r="G71" s="178"/>
      <c r="H71" s="178"/>
      <c r="I71" s="179">
        <v>67252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45135</v>
      </c>
      <c r="B73" s="187"/>
      <c r="C73" s="187"/>
      <c r="D73" s="120"/>
      <c r="E73" s="178" t="s">
        <v>93</v>
      </c>
      <c r="F73" s="178"/>
      <c r="G73" s="178"/>
      <c r="H73" s="178"/>
      <c r="I73" s="179">
        <v>-40440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20"/>
      <c r="E74" s="120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20"/>
      <c r="E75" s="178" t="s">
        <v>94</v>
      </c>
      <c r="F75" s="178"/>
      <c r="G75" s="178"/>
      <c r="H75" s="178"/>
      <c r="I75" s="179">
        <f>(I67+I68+I69+I70+I71+I73+I76+I72)</f>
        <v>68522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20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20"/>
      <c r="E77" s="120"/>
      <c r="F77" s="78"/>
      <c r="G77" s="118"/>
      <c r="H77" s="118"/>
      <c r="I77" s="119"/>
      <c r="J77" s="119"/>
      <c r="K77" s="119"/>
      <c r="L77" s="119"/>
      <c r="M77" s="119"/>
      <c r="N77" s="81"/>
    </row>
    <row r="78" spans="1:14" x14ac:dyDescent="0.3">
      <c r="A78" s="184" t="s">
        <v>117</v>
      </c>
      <c r="B78" s="184"/>
      <c r="C78" s="184"/>
      <c r="D78" s="120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68000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0</v>
      </c>
      <c r="J81" s="165"/>
      <c r="K81" s="165"/>
      <c r="L81" s="165"/>
      <c r="M81" s="165"/>
      <c r="N81" s="165"/>
    </row>
    <row r="82" spans="1:14" x14ac:dyDescent="0.3">
      <c r="A82" s="120"/>
      <c r="B82" s="120"/>
      <c r="C82" s="120"/>
      <c r="D82" s="85"/>
      <c r="E82" s="181" t="s">
        <v>100</v>
      </c>
      <c r="F82" s="181"/>
      <c r="G82" s="181"/>
      <c r="H82" s="181"/>
      <c r="I82" s="165">
        <v>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394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6"/>
      <c r="F85" s="116"/>
      <c r="G85" s="116"/>
      <c r="H85" s="116"/>
      <c r="I85" s="117"/>
      <c r="J85" s="117"/>
      <c r="K85" s="117"/>
      <c r="L85" s="117"/>
      <c r="M85" s="117"/>
      <c r="N85" s="11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68394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6"/>
      <c r="F87" s="116"/>
      <c r="G87" s="116"/>
      <c r="H87" s="116"/>
      <c r="I87" s="117"/>
      <c r="J87" s="117"/>
      <c r="K87" s="117"/>
      <c r="L87" s="117"/>
      <c r="M87" s="117"/>
      <c r="N87" s="11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-128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8" header="0.3" footer="0.17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7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140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1630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22582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3182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3424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2338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8788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1892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4093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2213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1513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1897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471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309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1084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133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59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195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194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136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310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214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211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229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237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899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65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293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241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640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40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177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749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294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1298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558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3897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47929</v>
      </c>
      <c r="D44" s="18">
        <f t="shared" si="0"/>
        <v>2987</v>
      </c>
      <c r="E44" s="19">
        <f t="shared" si="0"/>
        <v>599</v>
      </c>
      <c r="F44" s="19">
        <f t="shared" si="0"/>
        <v>780</v>
      </c>
      <c r="G44" s="19">
        <f t="shared" si="0"/>
        <v>1648</v>
      </c>
      <c r="H44" s="19">
        <f t="shared" si="0"/>
        <v>1513</v>
      </c>
      <c r="I44" s="19">
        <f t="shared" si="0"/>
        <v>3022</v>
      </c>
      <c r="J44" s="19">
        <f t="shared" si="0"/>
        <v>4110</v>
      </c>
      <c r="K44" s="20">
        <f t="shared" si="0"/>
        <v>3897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47929</v>
      </c>
      <c r="D46" s="23">
        <f t="shared" si="1"/>
        <v>2987</v>
      </c>
      <c r="E46" s="24">
        <f t="shared" si="1"/>
        <v>599</v>
      </c>
      <c r="F46" s="24">
        <f t="shared" si="1"/>
        <v>780</v>
      </c>
      <c r="G46" s="24">
        <f t="shared" si="1"/>
        <v>1648</v>
      </c>
      <c r="H46" s="24">
        <f t="shared" si="1"/>
        <v>1513</v>
      </c>
      <c r="I46" s="24">
        <f t="shared" si="1"/>
        <v>3022</v>
      </c>
      <c r="J46" s="24">
        <f t="shared" si="1"/>
        <v>4110</v>
      </c>
      <c r="K46" s="25">
        <f t="shared" si="1"/>
        <v>3897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20"/>
      <c r="B50" s="44"/>
      <c r="C50" s="44"/>
      <c r="D50" s="44"/>
      <c r="E50" s="44"/>
      <c r="F50" s="44"/>
      <c r="G50" s="44"/>
      <c r="H50" s="44"/>
      <c r="I50" s="120"/>
      <c r="J50" s="120"/>
      <c r="K50" s="120"/>
      <c r="L50" s="120"/>
      <c r="M50" s="120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503254.5</v>
      </c>
      <c r="D51" s="47">
        <f t="shared" si="2"/>
        <v>30467.399999999998</v>
      </c>
      <c r="E51" s="48">
        <f t="shared" si="2"/>
        <v>6109.7999999999993</v>
      </c>
      <c r="F51" s="48">
        <f t="shared" si="2"/>
        <v>7955.9999999999991</v>
      </c>
      <c r="G51" s="48">
        <f t="shared" si="2"/>
        <v>16974.400000000001</v>
      </c>
      <c r="H51" s="48">
        <f t="shared" si="2"/>
        <v>15886.5</v>
      </c>
      <c r="I51" s="48">
        <f t="shared" si="2"/>
        <v>31428.799999999999</v>
      </c>
      <c r="J51" s="48">
        <f t="shared" si="2"/>
        <v>43566</v>
      </c>
      <c r="K51" s="49">
        <f t="shared" si="2"/>
        <v>40528.800000000003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20"/>
      <c r="B55" s="120"/>
      <c r="C55" s="120"/>
      <c r="D55" s="120"/>
      <c r="E55" s="44"/>
      <c r="F55" s="44"/>
      <c r="G55" s="44"/>
      <c r="H55" s="120"/>
      <c r="I55" s="120"/>
      <c r="J55" s="120"/>
      <c r="K55" s="120"/>
      <c r="L55" s="120"/>
      <c r="M55" s="120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259.86899999999997</v>
      </c>
      <c r="E56" s="65">
        <f>(E46*E54)</f>
        <v>52.113</v>
      </c>
      <c r="F56" s="65">
        <f>(F46*F54)</f>
        <v>67.86</v>
      </c>
      <c r="G56" s="65">
        <f>(G46*G54)</f>
        <v>143.37599999999998</v>
      </c>
      <c r="H56" s="65">
        <f t="shared" ref="H56" si="3">(H46*H54)</f>
        <v>131.631</v>
      </c>
      <c r="I56" s="65">
        <f>(I46*I54)</f>
        <v>262.91399999999999</v>
      </c>
      <c r="J56" s="65">
        <f>(J46*J54)</f>
        <v>357.57</v>
      </c>
      <c r="K56" s="66">
        <f>(K46*K54)</f>
        <v>339.03899999999999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20"/>
      <c r="B57" s="120"/>
      <c r="C57" s="120"/>
      <c r="D57" s="120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66485</v>
      </c>
      <c r="C58" s="167"/>
      <c r="D58" s="70" t="s">
        <v>70</v>
      </c>
      <c r="E58" s="168">
        <v>45136</v>
      </c>
      <c r="F58" s="168"/>
      <c r="G58" s="168"/>
      <c r="H58" s="168"/>
      <c r="I58" s="169" t="s">
        <v>106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389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66524</v>
      </c>
      <c r="J59" s="165"/>
      <c r="K59" s="165"/>
      <c r="L59" s="165"/>
      <c r="M59" s="165"/>
      <c r="N59" s="165"/>
    </row>
    <row r="60" spans="1:14" ht="15" thickBot="1" x14ac:dyDescent="0.35">
      <c r="A60" s="120"/>
      <c r="B60" s="71"/>
      <c r="C60" s="71"/>
      <c r="D60" s="70"/>
      <c r="E60" s="181" t="s">
        <v>73</v>
      </c>
      <c r="F60" s="181"/>
      <c r="G60" s="181"/>
      <c r="H60" s="181"/>
      <c r="I60" s="165">
        <v>66524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66096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20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696172.20000000019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66524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1614.3719999999998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20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697786.57200000016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20"/>
      <c r="B67" s="72"/>
      <c r="C67" s="72"/>
      <c r="D67" s="120"/>
      <c r="E67" s="178" t="s">
        <v>84</v>
      </c>
      <c r="F67" s="178"/>
      <c r="G67" s="178"/>
      <c r="H67" s="178"/>
      <c r="I67" s="179">
        <v>40440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10.55716793754539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21"/>
      <c r="B69" s="73"/>
      <c r="C69" s="73"/>
      <c r="D69" s="120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21"/>
      <c r="B71" s="74"/>
      <c r="C71" s="74"/>
      <c r="D71" s="70"/>
      <c r="E71" s="178" t="s">
        <v>90</v>
      </c>
      <c r="F71" s="178"/>
      <c r="G71" s="178"/>
      <c r="H71" s="178"/>
      <c r="I71" s="179">
        <v>66524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45136</v>
      </c>
      <c r="B73" s="187"/>
      <c r="C73" s="187"/>
      <c r="D73" s="120"/>
      <c r="E73" s="178" t="s">
        <v>93</v>
      </c>
      <c r="F73" s="178"/>
      <c r="G73" s="178"/>
      <c r="H73" s="178"/>
      <c r="I73" s="179">
        <v>-37900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20"/>
      <c r="E74" s="120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20"/>
      <c r="E75" s="178" t="s">
        <v>94</v>
      </c>
      <c r="F75" s="178"/>
      <c r="G75" s="178"/>
      <c r="H75" s="178"/>
      <c r="I75" s="179">
        <f>(I67+I68+I69+I70+I71+I73+I76+I72)</f>
        <v>69064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20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20"/>
      <c r="E77" s="120"/>
      <c r="F77" s="78"/>
      <c r="G77" s="118"/>
      <c r="H77" s="118"/>
      <c r="I77" s="119"/>
      <c r="J77" s="119"/>
      <c r="K77" s="119"/>
      <c r="L77" s="119"/>
      <c r="M77" s="119"/>
      <c r="N77" s="81"/>
    </row>
    <row r="78" spans="1:14" x14ac:dyDescent="0.3">
      <c r="A78" s="184" t="s">
        <v>106</v>
      </c>
      <c r="B78" s="184"/>
      <c r="C78" s="184"/>
      <c r="D78" s="120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69175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0</v>
      </c>
      <c r="J81" s="165"/>
      <c r="K81" s="165"/>
      <c r="L81" s="165"/>
      <c r="M81" s="165"/>
      <c r="N81" s="165"/>
    </row>
    <row r="82" spans="1:14" x14ac:dyDescent="0.3">
      <c r="A82" s="120"/>
      <c r="B82" s="120"/>
      <c r="C82" s="120"/>
      <c r="D82" s="85"/>
      <c r="E82" s="181" t="s">
        <v>100</v>
      </c>
      <c r="F82" s="181"/>
      <c r="G82" s="181"/>
      <c r="H82" s="181"/>
      <c r="I82" s="165">
        <v>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389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6"/>
      <c r="F85" s="116"/>
      <c r="G85" s="116"/>
      <c r="H85" s="116"/>
      <c r="I85" s="117"/>
      <c r="J85" s="117"/>
      <c r="K85" s="117"/>
      <c r="L85" s="117"/>
      <c r="M85" s="117"/>
      <c r="N85" s="11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69564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6"/>
      <c r="F87" s="116"/>
      <c r="G87" s="116"/>
      <c r="H87" s="116"/>
      <c r="I87" s="117"/>
      <c r="J87" s="117"/>
      <c r="K87" s="117"/>
      <c r="L87" s="117"/>
      <c r="M87" s="117"/>
      <c r="N87" s="11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500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109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1746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22727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3424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3735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3114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9273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1892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3754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2204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1751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1991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425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267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1131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104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85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184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117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154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245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234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154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214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262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922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81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349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309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592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82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191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744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325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1235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541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3431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49665</v>
      </c>
      <c r="D44" s="18">
        <f t="shared" si="0"/>
        <v>2892</v>
      </c>
      <c r="E44" s="19">
        <f t="shared" si="0"/>
        <v>739</v>
      </c>
      <c r="F44" s="19">
        <f t="shared" si="0"/>
        <v>692</v>
      </c>
      <c r="G44" s="19">
        <f t="shared" si="0"/>
        <v>1666</v>
      </c>
      <c r="H44" s="19">
        <f t="shared" si="0"/>
        <v>1751</v>
      </c>
      <c r="I44" s="19">
        <f t="shared" si="0"/>
        <v>2958</v>
      </c>
      <c r="J44" s="19">
        <f t="shared" si="0"/>
        <v>4195</v>
      </c>
      <c r="K44" s="20">
        <f t="shared" si="0"/>
        <v>3431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49665</v>
      </c>
      <c r="D46" s="23">
        <f t="shared" si="1"/>
        <v>2892</v>
      </c>
      <c r="E46" s="24">
        <f t="shared" si="1"/>
        <v>739</v>
      </c>
      <c r="F46" s="24">
        <f t="shared" si="1"/>
        <v>692</v>
      </c>
      <c r="G46" s="24">
        <f t="shared" si="1"/>
        <v>1666</v>
      </c>
      <c r="H46" s="24">
        <f t="shared" si="1"/>
        <v>1751</v>
      </c>
      <c r="I46" s="24">
        <f t="shared" si="1"/>
        <v>2958</v>
      </c>
      <c r="J46" s="24">
        <f t="shared" si="1"/>
        <v>4195</v>
      </c>
      <c r="K46" s="25">
        <f t="shared" si="1"/>
        <v>3431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43"/>
      <c r="B50" s="44"/>
      <c r="C50" s="44"/>
      <c r="D50" s="44"/>
      <c r="E50" s="44"/>
      <c r="F50" s="44"/>
      <c r="G50" s="44"/>
      <c r="H50" s="44"/>
      <c r="I50" s="43"/>
      <c r="J50" s="43"/>
      <c r="K50" s="43"/>
      <c r="L50" s="43"/>
      <c r="M50" s="43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521482.5</v>
      </c>
      <c r="D51" s="47">
        <f t="shared" si="2"/>
        <v>29498.399999999998</v>
      </c>
      <c r="E51" s="48">
        <f t="shared" si="2"/>
        <v>7537.7999999999993</v>
      </c>
      <c r="F51" s="48">
        <f t="shared" si="2"/>
        <v>7058.4</v>
      </c>
      <c r="G51" s="48">
        <f t="shared" si="2"/>
        <v>17159.800000000003</v>
      </c>
      <c r="H51" s="48">
        <f t="shared" si="2"/>
        <v>18385.5</v>
      </c>
      <c r="I51" s="48">
        <f t="shared" si="2"/>
        <v>30763.200000000001</v>
      </c>
      <c r="J51" s="48">
        <f t="shared" si="2"/>
        <v>44467</v>
      </c>
      <c r="K51" s="49">
        <f t="shared" si="2"/>
        <v>35682.400000000001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43"/>
      <c r="B55" s="43"/>
      <c r="C55" s="43"/>
      <c r="D55" s="43"/>
      <c r="E55" s="44"/>
      <c r="F55" s="44"/>
      <c r="G55" s="44"/>
      <c r="H55" s="43"/>
      <c r="I55" s="43"/>
      <c r="J55" s="43"/>
      <c r="K55" s="43"/>
      <c r="L55" s="43"/>
      <c r="M55" s="43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251.60399999999998</v>
      </c>
      <c r="E56" s="65">
        <f>(E46*E54)</f>
        <v>64.292999999999992</v>
      </c>
      <c r="F56" s="65">
        <f>(F46*F54)</f>
        <v>60.203999999999994</v>
      </c>
      <c r="G56" s="65">
        <f>(G46*G54)</f>
        <v>144.94199999999998</v>
      </c>
      <c r="H56" s="65">
        <f t="shared" ref="H56" si="3">(H46*H54)</f>
        <v>152.33699999999999</v>
      </c>
      <c r="I56" s="65">
        <f>(I46*I54)</f>
        <v>257.346</v>
      </c>
      <c r="J56" s="65">
        <f>(J46*J54)</f>
        <v>364.96499999999997</v>
      </c>
      <c r="K56" s="66">
        <f>(K46*K54)</f>
        <v>298.49699999999996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43"/>
      <c r="B57" s="43"/>
      <c r="C57" s="43"/>
      <c r="D57" s="43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67989</v>
      </c>
      <c r="C58" s="167"/>
      <c r="D58" s="70" t="s">
        <v>70</v>
      </c>
      <c r="E58" s="168">
        <v>45110</v>
      </c>
      <c r="F58" s="168"/>
      <c r="G58" s="168"/>
      <c r="H58" s="168"/>
      <c r="I58" s="169" t="s">
        <v>110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394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68007</v>
      </c>
      <c r="J59" s="165"/>
      <c r="K59" s="165"/>
      <c r="L59" s="165"/>
      <c r="M59" s="165"/>
      <c r="N59" s="165"/>
    </row>
    <row r="60" spans="1:14" ht="15" thickBot="1" x14ac:dyDescent="0.35">
      <c r="A60" s="43"/>
      <c r="B60" s="71"/>
      <c r="C60" s="71"/>
      <c r="D60" s="70"/>
      <c r="E60" s="181" t="s">
        <v>73</v>
      </c>
      <c r="F60" s="181"/>
      <c r="G60" s="181"/>
      <c r="H60" s="181"/>
      <c r="I60" s="165">
        <v>68007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67595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43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712035.00000000012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68007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1594.1880000000001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43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713629.18800000008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43"/>
      <c r="B67" s="72"/>
      <c r="C67" s="72"/>
      <c r="D67" s="43"/>
      <c r="E67" s="178" t="s">
        <v>84</v>
      </c>
      <c r="F67" s="178"/>
      <c r="G67" s="178"/>
      <c r="H67" s="178"/>
      <c r="I67" s="179">
        <v>46169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10.557425667578965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43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68007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180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45110</v>
      </c>
      <c r="B73" s="187"/>
      <c r="C73" s="187"/>
      <c r="D73" s="43"/>
      <c r="E73" s="178" t="s">
        <v>93</v>
      </c>
      <c r="F73" s="178"/>
      <c r="G73" s="178"/>
      <c r="H73" s="178"/>
      <c r="I73" s="179">
        <v>-45909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43"/>
      <c r="E74" s="43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43"/>
      <c r="E75" s="178" t="s">
        <v>94</v>
      </c>
      <c r="F75" s="178"/>
      <c r="G75" s="178"/>
      <c r="H75" s="178"/>
      <c r="I75" s="179">
        <f>(I67+I68+I69+I70+I71+I73+I76+I72)</f>
        <v>68267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43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43"/>
      <c r="E77" s="43"/>
      <c r="F77" s="78"/>
      <c r="G77" s="79"/>
      <c r="H77" s="79"/>
      <c r="I77" s="80"/>
      <c r="J77" s="80"/>
      <c r="K77" s="80"/>
      <c r="L77" s="80"/>
      <c r="M77" s="80"/>
      <c r="N77" s="81"/>
    </row>
    <row r="78" spans="1:14" x14ac:dyDescent="0.3">
      <c r="A78" s="184" t="s">
        <v>110</v>
      </c>
      <c r="B78" s="184"/>
      <c r="C78" s="184"/>
      <c r="D78" s="43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51800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16774</v>
      </c>
      <c r="J81" s="165"/>
      <c r="K81" s="165"/>
      <c r="L81" s="165"/>
      <c r="M81" s="165"/>
      <c r="N81" s="165"/>
    </row>
    <row r="82" spans="1:14" x14ac:dyDescent="0.3">
      <c r="A82" s="43"/>
      <c r="B82" s="43"/>
      <c r="C82" s="43"/>
      <c r="D82" s="85"/>
      <c r="E82" s="181" t="s">
        <v>100</v>
      </c>
      <c r="F82" s="181"/>
      <c r="G82" s="181"/>
      <c r="H82" s="181"/>
      <c r="I82" s="165">
        <v>180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394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6"/>
      <c r="F85" s="86"/>
      <c r="G85" s="86"/>
      <c r="H85" s="86"/>
      <c r="I85" s="87"/>
      <c r="J85" s="87"/>
      <c r="K85" s="87"/>
      <c r="L85" s="87"/>
      <c r="M85" s="87"/>
      <c r="N85" s="8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69148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6"/>
      <c r="F87" s="86"/>
      <c r="G87" s="86"/>
      <c r="H87" s="86"/>
      <c r="I87" s="87"/>
      <c r="J87" s="87"/>
      <c r="K87" s="87"/>
      <c r="L87" s="87"/>
      <c r="M87" s="87"/>
      <c r="N87" s="8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881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141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1620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22795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3259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3511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2318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8827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1872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4287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2386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1485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1853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455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294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1112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123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70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190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198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131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315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209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209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231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222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930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73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299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247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652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175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183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752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300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1260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526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4084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48489</v>
      </c>
      <c r="D44" s="18">
        <f t="shared" si="0"/>
        <v>3082</v>
      </c>
      <c r="E44" s="19">
        <f t="shared" si="0"/>
        <v>619</v>
      </c>
      <c r="F44" s="19">
        <f t="shared" si="0"/>
        <v>749</v>
      </c>
      <c r="G44" s="19">
        <f t="shared" si="0"/>
        <v>1682</v>
      </c>
      <c r="H44" s="19">
        <f t="shared" si="0"/>
        <v>1485</v>
      </c>
      <c r="I44" s="19">
        <f t="shared" si="0"/>
        <v>3024</v>
      </c>
      <c r="J44" s="19">
        <f t="shared" si="0"/>
        <v>4239</v>
      </c>
      <c r="K44" s="20">
        <f t="shared" si="0"/>
        <v>4084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48489</v>
      </c>
      <c r="D46" s="23">
        <f t="shared" si="1"/>
        <v>3082</v>
      </c>
      <c r="E46" s="24">
        <f t="shared" si="1"/>
        <v>619</v>
      </c>
      <c r="F46" s="24">
        <f t="shared" si="1"/>
        <v>749</v>
      </c>
      <c r="G46" s="24">
        <f t="shared" si="1"/>
        <v>1682</v>
      </c>
      <c r="H46" s="24">
        <f t="shared" si="1"/>
        <v>1485</v>
      </c>
      <c r="I46" s="24">
        <f t="shared" si="1"/>
        <v>3024</v>
      </c>
      <c r="J46" s="24">
        <f t="shared" si="1"/>
        <v>4239</v>
      </c>
      <c r="K46" s="25">
        <f t="shared" si="1"/>
        <v>4084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20"/>
      <c r="B50" s="44"/>
      <c r="C50" s="44"/>
      <c r="D50" s="44"/>
      <c r="E50" s="44"/>
      <c r="F50" s="44"/>
      <c r="G50" s="44"/>
      <c r="H50" s="44"/>
      <c r="I50" s="120"/>
      <c r="J50" s="120"/>
      <c r="K50" s="120"/>
      <c r="L50" s="120"/>
      <c r="M50" s="120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509134.5</v>
      </c>
      <c r="D51" s="47">
        <f t="shared" si="2"/>
        <v>31436.399999999998</v>
      </c>
      <c r="E51" s="48">
        <f t="shared" si="2"/>
        <v>6313.7999999999993</v>
      </c>
      <c r="F51" s="48">
        <f t="shared" si="2"/>
        <v>7639.7999999999993</v>
      </c>
      <c r="G51" s="48">
        <f t="shared" si="2"/>
        <v>17324.600000000002</v>
      </c>
      <c r="H51" s="48">
        <f t="shared" si="2"/>
        <v>15592.5</v>
      </c>
      <c r="I51" s="48">
        <f t="shared" si="2"/>
        <v>31449.600000000002</v>
      </c>
      <c r="J51" s="48">
        <f t="shared" si="2"/>
        <v>44933.4</v>
      </c>
      <c r="K51" s="49">
        <f t="shared" si="2"/>
        <v>42473.599999999999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20"/>
      <c r="B55" s="120"/>
      <c r="C55" s="120"/>
      <c r="D55" s="120"/>
      <c r="E55" s="44"/>
      <c r="F55" s="44"/>
      <c r="G55" s="44"/>
      <c r="H55" s="120"/>
      <c r="I55" s="120"/>
      <c r="J55" s="120"/>
      <c r="K55" s="120"/>
      <c r="L55" s="120"/>
      <c r="M55" s="120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268.13399999999996</v>
      </c>
      <c r="E56" s="65">
        <f>(E46*E54)</f>
        <v>53.852999999999994</v>
      </c>
      <c r="F56" s="65">
        <f>(F46*F54)</f>
        <v>65.162999999999997</v>
      </c>
      <c r="G56" s="65">
        <f>(G46*G54)</f>
        <v>146.334</v>
      </c>
      <c r="H56" s="65">
        <f t="shared" ref="H56" si="3">(H46*H54)</f>
        <v>129.19499999999999</v>
      </c>
      <c r="I56" s="65">
        <f>(I46*I54)</f>
        <v>263.08799999999997</v>
      </c>
      <c r="J56" s="65">
        <f>(J46*J54)</f>
        <v>368.79299999999995</v>
      </c>
      <c r="K56" s="66">
        <f>(K46*K54)</f>
        <v>355.30799999999999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20"/>
      <c r="B57" s="120"/>
      <c r="C57" s="120"/>
      <c r="D57" s="120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67453</v>
      </c>
      <c r="C58" s="167"/>
      <c r="D58" s="70" t="s">
        <v>70</v>
      </c>
      <c r="E58" s="168">
        <v>45137</v>
      </c>
      <c r="F58" s="168"/>
      <c r="G58" s="168"/>
      <c r="H58" s="168"/>
      <c r="I58" s="169" t="s">
        <v>108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413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67463</v>
      </c>
      <c r="J59" s="165"/>
      <c r="K59" s="165"/>
      <c r="L59" s="165"/>
      <c r="M59" s="165"/>
      <c r="N59" s="165"/>
    </row>
    <row r="60" spans="1:14" ht="15" thickBot="1" x14ac:dyDescent="0.35">
      <c r="A60" s="120"/>
      <c r="B60" s="71"/>
      <c r="C60" s="71"/>
      <c r="D60" s="70"/>
      <c r="E60" s="181" t="s">
        <v>73</v>
      </c>
      <c r="F60" s="181"/>
      <c r="G60" s="181"/>
      <c r="H60" s="181"/>
      <c r="I60" s="165">
        <v>67463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67040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20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706298.20000000007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67463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1649.8679999999997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20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707948.06800000009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20"/>
      <c r="B67" s="72"/>
      <c r="C67" s="72"/>
      <c r="D67" s="120"/>
      <c r="E67" s="178" t="s">
        <v>84</v>
      </c>
      <c r="F67" s="178"/>
      <c r="G67" s="178"/>
      <c r="H67" s="178"/>
      <c r="I67" s="179">
        <v>37900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10.560084546539381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21"/>
      <c r="B69" s="73"/>
      <c r="C69" s="73"/>
      <c r="D69" s="120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21"/>
      <c r="B71" s="74"/>
      <c r="C71" s="74"/>
      <c r="D71" s="70"/>
      <c r="E71" s="178" t="s">
        <v>90</v>
      </c>
      <c r="F71" s="178"/>
      <c r="G71" s="178"/>
      <c r="H71" s="178"/>
      <c r="I71" s="179">
        <v>67463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70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45137</v>
      </c>
      <c r="B73" s="187"/>
      <c r="C73" s="187"/>
      <c r="D73" s="120"/>
      <c r="E73" s="178" t="s">
        <v>93</v>
      </c>
      <c r="F73" s="178"/>
      <c r="G73" s="178"/>
      <c r="H73" s="178"/>
      <c r="I73" s="179">
        <v>-32534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20"/>
      <c r="E74" s="120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20"/>
      <c r="E75" s="178" t="s">
        <v>94</v>
      </c>
      <c r="F75" s="178"/>
      <c r="G75" s="178"/>
      <c r="H75" s="178"/>
      <c r="I75" s="179">
        <f>(I67+I68+I69+I70+I71+I73+I76+I72)</f>
        <v>72829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20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20"/>
      <c r="E77" s="120"/>
      <c r="F77" s="78"/>
      <c r="G77" s="118"/>
      <c r="H77" s="118"/>
      <c r="I77" s="119"/>
      <c r="J77" s="119"/>
      <c r="K77" s="119"/>
      <c r="L77" s="119"/>
      <c r="M77" s="119"/>
      <c r="N77" s="81"/>
    </row>
    <row r="78" spans="1:14" x14ac:dyDescent="0.3">
      <c r="A78" s="184" t="s">
        <v>108</v>
      </c>
      <c r="B78" s="184"/>
      <c r="C78" s="184"/>
      <c r="D78" s="120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67400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5615</v>
      </c>
      <c r="J81" s="165"/>
      <c r="K81" s="165"/>
      <c r="L81" s="165"/>
      <c r="M81" s="165"/>
      <c r="N81" s="165"/>
    </row>
    <row r="82" spans="1:14" x14ac:dyDescent="0.3">
      <c r="A82" s="120"/>
      <c r="B82" s="120"/>
      <c r="C82" s="120"/>
      <c r="D82" s="85"/>
      <c r="E82" s="181" t="s">
        <v>100</v>
      </c>
      <c r="F82" s="181"/>
      <c r="G82" s="181"/>
      <c r="H82" s="181"/>
      <c r="I82" s="165">
        <v>70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413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6"/>
      <c r="F85" s="116"/>
      <c r="G85" s="116"/>
      <c r="H85" s="116"/>
      <c r="I85" s="117"/>
      <c r="J85" s="117"/>
      <c r="K85" s="117"/>
      <c r="L85" s="117"/>
      <c r="M85" s="117"/>
      <c r="N85" s="11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73498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6"/>
      <c r="F87" s="116"/>
      <c r="G87" s="116"/>
      <c r="H87" s="116"/>
      <c r="I87" s="117"/>
      <c r="J87" s="117"/>
      <c r="K87" s="117"/>
      <c r="L87" s="117"/>
      <c r="M87" s="117"/>
      <c r="N87" s="11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669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topLeftCell="D70" workbookViewId="0">
      <selection activeCell="A58" sqref="A5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142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1601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22213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3230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3279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2454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8507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1940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4210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2318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1478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1891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486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277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1109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120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76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182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207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136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307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208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224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234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220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925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64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289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232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649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92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162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757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299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1363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516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3974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47434</v>
      </c>
      <c r="D44" s="18">
        <f t="shared" si="0"/>
        <v>2983</v>
      </c>
      <c r="E44" s="19">
        <f t="shared" si="0"/>
        <v>585</v>
      </c>
      <c r="F44" s="19">
        <f t="shared" si="0"/>
        <v>763</v>
      </c>
      <c r="G44" s="19">
        <f t="shared" si="0"/>
        <v>1682</v>
      </c>
      <c r="H44" s="19">
        <f t="shared" si="0"/>
        <v>1478</v>
      </c>
      <c r="I44" s="19">
        <f t="shared" si="0"/>
        <v>3121</v>
      </c>
      <c r="J44" s="19">
        <f t="shared" si="0"/>
        <v>4209</v>
      </c>
      <c r="K44" s="20">
        <f t="shared" si="0"/>
        <v>3974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47434</v>
      </c>
      <c r="D46" s="23">
        <f t="shared" si="1"/>
        <v>2983</v>
      </c>
      <c r="E46" s="24">
        <f t="shared" si="1"/>
        <v>585</v>
      </c>
      <c r="F46" s="24">
        <f t="shared" si="1"/>
        <v>763</v>
      </c>
      <c r="G46" s="24">
        <f t="shared" si="1"/>
        <v>1682</v>
      </c>
      <c r="H46" s="24">
        <f t="shared" si="1"/>
        <v>1478</v>
      </c>
      <c r="I46" s="24">
        <f t="shared" si="1"/>
        <v>3121</v>
      </c>
      <c r="J46" s="24">
        <f t="shared" si="1"/>
        <v>4209</v>
      </c>
      <c r="K46" s="25">
        <f t="shared" si="1"/>
        <v>3974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120"/>
      <c r="B50" s="44"/>
      <c r="C50" s="44"/>
      <c r="D50" s="44"/>
      <c r="E50" s="44"/>
      <c r="F50" s="44"/>
      <c r="G50" s="44"/>
      <c r="H50" s="44"/>
      <c r="I50" s="120"/>
      <c r="J50" s="120"/>
      <c r="K50" s="120"/>
      <c r="L50" s="120"/>
      <c r="M50" s="120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498057</v>
      </c>
      <c r="D51" s="47">
        <f t="shared" si="2"/>
        <v>30426.6</v>
      </c>
      <c r="E51" s="48">
        <f t="shared" si="2"/>
        <v>5967</v>
      </c>
      <c r="F51" s="48">
        <f t="shared" si="2"/>
        <v>7782.5999999999995</v>
      </c>
      <c r="G51" s="48">
        <f t="shared" si="2"/>
        <v>17324.600000000002</v>
      </c>
      <c r="H51" s="48">
        <f t="shared" si="2"/>
        <v>15519</v>
      </c>
      <c r="I51" s="48">
        <f t="shared" si="2"/>
        <v>32458.400000000001</v>
      </c>
      <c r="J51" s="48">
        <f t="shared" si="2"/>
        <v>44615.4</v>
      </c>
      <c r="K51" s="49">
        <f t="shared" si="2"/>
        <v>41329.599999999999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120"/>
      <c r="B55" s="120"/>
      <c r="C55" s="120"/>
      <c r="D55" s="120"/>
      <c r="E55" s="44"/>
      <c r="F55" s="44"/>
      <c r="G55" s="44"/>
      <c r="H55" s="120"/>
      <c r="I55" s="120"/>
      <c r="J55" s="120"/>
      <c r="K55" s="120"/>
      <c r="L55" s="120"/>
      <c r="M55" s="120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259.52099999999996</v>
      </c>
      <c r="E56" s="65">
        <f>(E46*E54)</f>
        <v>50.894999999999996</v>
      </c>
      <c r="F56" s="65">
        <f>(F46*F54)</f>
        <v>66.381</v>
      </c>
      <c r="G56" s="65">
        <f>(G46*G54)</f>
        <v>146.334</v>
      </c>
      <c r="H56" s="65">
        <f t="shared" ref="H56" si="3">(H46*H54)</f>
        <v>128.58599999999998</v>
      </c>
      <c r="I56" s="65">
        <f>(I46*I54)</f>
        <v>271.52699999999999</v>
      </c>
      <c r="J56" s="65">
        <f>(J46*J54)</f>
        <v>366.18299999999999</v>
      </c>
      <c r="K56" s="66">
        <f>(K46*K54)</f>
        <v>345.738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120"/>
      <c r="B57" s="120"/>
      <c r="C57" s="120"/>
      <c r="D57" s="120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66229</v>
      </c>
      <c r="C58" s="167"/>
      <c r="D58" s="70" t="s">
        <v>70</v>
      </c>
      <c r="E58" s="168">
        <v>45138</v>
      </c>
      <c r="F58" s="168"/>
      <c r="G58" s="168"/>
      <c r="H58" s="168"/>
      <c r="I58" s="169" t="s">
        <v>110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338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66252</v>
      </c>
      <c r="J59" s="165"/>
      <c r="K59" s="165"/>
      <c r="L59" s="165"/>
      <c r="M59" s="165"/>
      <c r="N59" s="165"/>
    </row>
    <row r="60" spans="1:14" ht="15" thickBot="1" x14ac:dyDescent="0.35">
      <c r="A60" s="120"/>
      <c r="B60" s="71"/>
      <c r="C60" s="71"/>
      <c r="D60" s="70"/>
      <c r="E60" s="181" t="s">
        <v>73</v>
      </c>
      <c r="F60" s="181"/>
      <c r="G60" s="181"/>
      <c r="H60" s="181"/>
      <c r="I60" s="165">
        <v>66252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65891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120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693480.2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66252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1635.165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120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695115.36499999999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120"/>
      <c r="B67" s="72"/>
      <c r="C67" s="72"/>
      <c r="D67" s="120"/>
      <c r="E67" s="178" t="s">
        <v>84</v>
      </c>
      <c r="F67" s="178"/>
      <c r="G67" s="178"/>
      <c r="H67" s="178"/>
      <c r="I67" s="179">
        <v>32534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10.549473600339955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121"/>
      <c r="B69" s="73"/>
      <c r="C69" s="73"/>
      <c r="D69" s="120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121"/>
      <c r="B71" s="74"/>
      <c r="C71" s="74"/>
      <c r="D71" s="70"/>
      <c r="E71" s="178" t="s">
        <v>90</v>
      </c>
      <c r="F71" s="178"/>
      <c r="G71" s="178"/>
      <c r="H71" s="178"/>
      <c r="I71" s="179">
        <v>66252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45138</v>
      </c>
      <c r="B73" s="187"/>
      <c r="C73" s="187"/>
      <c r="D73" s="120"/>
      <c r="E73" s="178" t="s">
        <v>93</v>
      </c>
      <c r="F73" s="178"/>
      <c r="G73" s="178"/>
      <c r="H73" s="178"/>
      <c r="I73" s="179">
        <v>-38547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120"/>
      <c r="E74" s="120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120"/>
      <c r="E75" s="178" t="s">
        <v>94</v>
      </c>
      <c r="F75" s="178"/>
      <c r="G75" s="178"/>
      <c r="H75" s="178"/>
      <c r="I75" s="179">
        <f>(I67+I68+I69+I70+I71+I73+I76+I72)</f>
        <v>60239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120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120"/>
      <c r="E77" s="120"/>
      <c r="F77" s="78"/>
      <c r="G77" s="118"/>
      <c r="H77" s="118"/>
      <c r="I77" s="119"/>
      <c r="J77" s="119"/>
      <c r="K77" s="119"/>
      <c r="L77" s="119"/>
      <c r="M77" s="119"/>
      <c r="N77" s="81"/>
    </row>
    <row r="78" spans="1:14" x14ac:dyDescent="0.3">
      <c r="A78" s="184" t="s">
        <v>110</v>
      </c>
      <c r="B78" s="184"/>
      <c r="C78" s="184"/>
      <c r="D78" s="120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60150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0</v>
      </c>
      <c r="J81" s="165"/>
      <c r="K81" s="165"/>
      <c r="L81" s="165"/>
      <c r="M81" s="165"/>
      <c r="N81" s="165"/>
    </row>
    <row r="82" spans="1:14" x14ac:dyDescent="0.3">
      <c r="A82" s="120"/>
      <c r="B82" s="120"/>
      <c r="C82" s="120"/>
      <c r="D82" s="85"/>
      <c r="E82" s="181" t="s">
        <v>100</v>
      </c>
      <c r="F82" s="181"/>
      <c r="G82" s="181"/>
      <c r="H82" s="181"/>
      <c r="I82" s="165">
        <v>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338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116"/>
      <c r="F85" s="116"/>
      <c r="G85" s="116"/>
      <c r="H85" s="116"/>
      <c r="I85" s="117"/>
      <c r="J85" s="117"/>
      <c r="K85" s="117"/>
      <c r="L85" s="117"/>
      <c r="M85" s="117"/>
      <c r="N85" s="11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60488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116"/>
      <c r="F87" s="116"/>
      <c r="G87" s="116"/>
      <c r="H87" s="116"/>
      <c r="I87" s="117"/>
      <c r="J87" s="117"/>
      <c r="K87" s="117"/>
      <c r="L87" s="117"/>
      <c r="M87" s="117"/>
      <c r="N87" s="11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249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2" header="0.3" footer="0.2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111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1775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22679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3395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3618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2871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9167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1872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3919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2121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1746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2012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420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272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1107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112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76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187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113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150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284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224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154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192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289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877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78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337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325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595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157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179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767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323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1246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521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3214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49296</v>
      </c>
      <c r="D44" s="18">
        <f t="shared" si="0"/>
        <v>2961</v>
      </c>
      <c r="E44" s="19">
        <f t="shared" si="0"/>
        <v>740</v>
      </c>
      <c r="F44" s="19">
        <f t="shared" si="0"/>
        <v>692</v>
      </c>
      <c r="G44" s="19">
        <f t="shared" si="0"/>
        <v>1644</v>
      </c>
      <c r="H44" s="19">
        <f t="shared" si="0"/>
        <v>1746</v>
      </c>
      <c r="I44" s="19">
        <f t="shared" si="0"/>
        <v>2948</v>
      </c>
      <c r="J44" s="19">
        <f t="shared" si="0"/>
        <v>4133</v>
      </c>
      <c r="K44" s="20">
        <f t="shared" si="0"/>
        <v>3214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49296</v>
      </c>
      <c r="D46" s="23">
        <f t="shared" si="1"/>
        <v>2961</v>
      </c>
      <c r="E46" s="24">
        <f t="shared" si="1"/>
        <v>740</v>
      </c>
      <c r="F46" s="24">
        <f t="shared" si="1"/>
        <v>692</v>
      </c>
      <c r="G46" s="24">
        <f t="shared" si="1"/>
        <v>1644</v>
      </c>
      <c r="H46" s="24">
        <f t="shared" si="1"/>
        <v>1746</v>
      </c>
      <c r="I46" s="24">
        <f t="shared" si="1"/>
        <v>2948</v>
      </c>
      <c r="J46" s="24">
        <f t="shared" si="1"/>
        <v>4133</v>
      </c>
      <c r="K46" s="25">
        <f t="shared" si="1"/>
        <v>3214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82"/>
      <c r="B50" s="44"/>
      <c r="C50" s="44"/>
      <c r="D50" s="44"/>
      <c r="E50" s="44"/>
      <c r="F50" s="44"/>
      <c r="G50" s="44"/>
      <c r="H50" s="44"/>
      <c r="I50" s="82"/>
      <c r="J50" s="82"/>
      <c r="K50" s="82"/>
      <c r="L50" s="82"/>
      <c r="M50" s="82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517608</v>
      </c>
      <c r="D51" s="47">
        <f t="shared" si="2"/>
        <v>30202.199999999997</v>
      </c>
      <c r="E51" s="48">
        <f t="shared" si="2"/>
        <v>7547.9999999999991</v>
      </c>
      <c r="F51" s="48">
        <f t="shared" si="2"/>
        <v>7058.4</v>
      </c>
      <c r="G51" s="48">
        <f t="shared" si="2"/>
        <v>16933.2</v>
      </c>
      <c r="H51" s="48">
        <f t="shared" si="2"/>
        <v>18333</v>
      </c>
      <c r="I51" s="48">
        <f t="shared" si="2"/>
        <v>30659.200000000001</v>
      </c>
      <c r="J51" s="48">
        <f t="shared" si="2"/>
        <v>43809.799999999996</v>
      </c>
      <c r="K51" s="49">
        <f t="shared" si="2"/>
        <v>33425.599999999999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82"/>
      <c r="B55" s="82"/>
      <c r="C55" s="82"/>
      <c r="D55" s="82"/>
      <c r="E55" s="44"/>
      <c r="F55" s="44"/>
      <c r="G55" s="44"/>
      <c r="H55" s="82"/>
      <c r="I55" s="82"/>
      <c r="J55" s="82"/>
      <c r="K55" s="82"/>
      <c r="L55" s="82"/>
      <c r="M55" s="82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257.60699999999997</v>
      </c>
      <c r="E56" s="65">
        <f>(E46*E54)</f>
        <v>64.38</v>
      </c>
      <c r="F56" s="65">
        <f>(F46*F54)</f>
        <v>60.203999999999994</v>
      </c>
      <c r="G56" s="65">
        <f>(G46*G54)</f>
        <v>143.02799999999999</v>
      </c>
      <c r="H56" s="65">
        <f t="shared" ref="H56" si="3">(H46*H54)</f>
        <v>151.90199999999999</v>
      </c>
      <c r="I56" s="65">
        <f>(I46*I54)</f>
        <v>256.476</v>
      </c>
      <c r="J56" s="65">
        <f>(J46*J54)</f>
        <v>359.57099999999997</v>
      </c>
      <c r="K56" s="66">
        <f>(K46*K54)</f>
        <v>279.61799999999999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82"/>
      <c r="B57" s="82"/>
      <c r="C57" s="82"/>
      <c r="D57" s="82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67374</v>
      </c>
      <c r="C58" s="167"/>
      <c r="D58" s="70" t="s">
        <v>70</v>
      </c>
      <c r="E58" s="168">
        <v>45111</v>
      </c>
      <c r="F58" s="168"/>
      <c r="G58" s="168"/>
      <c r="H58" s="168"/>
      <c r="I58" s="169" t="s">
        <v>112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379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67358</v>
      </c>
      <c r="J59" s="165"/>
      <c r="K59" s="165"/>
      <c r="L59" s="165"/>
      <c r="M59" s="165"/>
      <c r="N59" s="165"/>
    </row>
    <row r="60" spans="1:14" ht="15" thickBot="1" x14ac:dyDescent="0.35">
      <c r="A60" s="82"/>
      <c r="B60" s="71"/>
      <c r="C60" s="71"/>
      <c r="D60" s="70"/>
      <c r="E60" s="181" t="s">
        <v>73</v>
      </c>
      <c r="F60" s="181"/>
      <c r="G60" s="181"/>
      <c r="H60" s="181"/>
      <c r="I60" s="165">
        <v>67358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66995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82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705577.39999999991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67358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1572.7859999999998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82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707150.18599999987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82"/>
      <c r="B67" s="72"/>
      <c r="C67" s="72"/>
      <c r="D67" s="82"/>
      <c r="E67" s="178" t="s">
        <v>84</v>
      </c>
      <c r="F67" s="178"/>
      <c r="G67" s="178"/>
      <c r="H67" s="178"/>
      <c r="I67" s="179">
        <v>45909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10.555268094633925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82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67358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180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45111</v>
      </c>
      <c r="B73" s="187"/>
      <c r="C73" s="187"/>
      <c r="D73" s="82"/>
      <c r="E73" s="178" t="s">
        <v>93</v>
      </c>
      <c r="F73" s="178"/>
      <c r="G73" s="178"/>
      <c r="H73" s="178"/>
      <c r="I73" s="179">
        <v>-45446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82"/>
      <c r="E74" s="82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82"/>
      <c r="E75" s="178" t="s">
        <v>94</v>
      </c>
      <c r="F75" s="178"/>
      <c r="G75" s="178"/>
      <c r="H75" s="178"/>
      <c r="I75" s="179">
        <f>(I67+I68+I69+I70+I71+I73+I76+I72)</f>
        <v>67821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82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82"/>
      <c r="E77" s="82"/>
      <c r="F77" s="78"/>
      <c r="G77" s="79"/>
      <c r="H77" s="79"/>
      <c r="I77" s="80"/>
      <c r="J77" s="80"/>
      <c r="K77" s="80"/>
      <c r="L77" s="80"/>
      <c r="M77" s="80"/>
      <c r="N77" s="81"/>
    </row>
    <row r="78" spans="1:14" x14ac:dyDescent="0.3">
      <c r="A78" s="184" t="s">
        <v>112</v>
      </c>
      <c r="B78" s="184"/>
      <c r="C78" s="184"/>
      <c r="D78" s="82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51400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16738</v>
      </c>
      <c r="J81" s="165"/>
      <c r="K81" s="165"/>
      <c r="L81" s="165"/>
      <c r="M81" s="165"/>
      <c r="N81" s="165"/>
    </row>
    <row r="82" spans="1:14" x14ac:dyDescent="0.3">
      <c r="A82" s="82"/>
      <c r="B82" s="82"/>
      <c r="C82" s="82"/>
      <c r="D82" s="85"/>
      <c r="E82" s="181" t="s">
        <v>100</v>
      </c>
      <c r="F82" s="181"/>
      <c r="G82" s="181"/>
      <c r="H82" s="181"/>
      <c r="I82" s="165">
        <v>180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379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6"/>
      <c r="F85" s="86"/>
      <c r="G85" s="86"/>
      <c r="H85" s="86"/>
      <c r="I85" s="87"/>
      <c r="J85" s="87"/>
      <c r="K85" s="87"/>
      <c r="L85" s="87"/>
      <c r="M85" s="87"/>
      <c r="N85" s="8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68697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6"/>
      <c r="F87" s="86"/>
      <c r="G87" s="86"/>
      <c r="H87" s="86"/>
      <c r="I87" s="87"/>
      <c r="J87" s="87"/>
      <c r="K87" s="87"/>
      <c r="L87" s="87"/>
      <c r="M87" s="87"/>
      <c r="N87" s="8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876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143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1601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23086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3405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3822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3230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9331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1853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3948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2012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1690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1922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422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269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1105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117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65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183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115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147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297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248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165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194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271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905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79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322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300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606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70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188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774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337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1206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515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3106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50276</v>
      </c>
      <c r="D44" s="18">
        <f t="shared" si="0"/>
        <v>2912</v>
      </c>
      <c r="E44" s="19">
        <f t="shared" si="0"/>
        <v>701</v>
      </c>
      <c r="F44" s="19">
        <f t="shared" si="0"/>
        <v>691</v>
      </c>
      <c r="G44" s="19">
        <f t="shared" si="0"/>
        <v>1679</v>
      </c>
      <c r="H44" s="19">
        <f t="shared" si="0"/>
        <v>1690</v>
      </c>
      <c r="I44" s="19">
        <f t="shared" si="0"/>
        <v>2917</v>
      </c>
      <c r="J44" s="19">
        <f t="shared" si="0"/>
        <v>3934</v>
      </c>
      <c r="K44" s="20">
        <f t="shared" si="0"/>
        <v>3106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50276</v>
      </c>
      <c r="D46" s="23">
        <f t="shared" si="1"/>
        <v>2912</v>
      </c>
      <c r="E46" s="24">
        <f t="shared" si="1"/>
        <v>701</v>
      </c>
      <c r="F46" s="24">
        <f t="shared" si="1"/>
        <v>691</v>
      </c>
      <c r="G46" s="24">
        <f t="shared" si="1"/>
        <v>1679</v>
      </c>
      <c r="H46" s="24">
        <f t="shared" si="1"/>
        <v>1690</v>
      </c>
      <c r="I46" s="24">
        <f t="shared" si="1"/>
        <v>2917</v>
      </c>
      <c r="J46" s="24">
        <f t="shared" si="1"/>
        <v>3934</v>
      </c>
      <c r="K46" s="25">
        <f t="shared" si="1"/>
        <v>3106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82"/>
      <c r="B50" s="44"/>
      <c r="C50" s="44"/>
      <c r="D50" s="44"/>
      <c r="E50" s="44"/>
      <c r="F50" s="44"/>
      <c r="G50" s="44"/>
      <c r="H50" s="44"/>
      <c r="I50" s="82"/>
      <c r="J50" s="82"/>
      <c r="K50" s="82"/>
      <c r="L50" s="82"/>
      <c r="M50" s="82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527898</v>
      </c>
      <c r="D51" s="47">
        <f t="shared" si="2"/>
        <v>29702.399999999998</v>
      </c>
      <c r="E51" s="48">
        <f t="shared" si="2"/>
        <v>7150.2</v>
      </c>
      <c r="F51" s="48">
        <f t="shared" si="2"/>
        <v>7048.2</v>
      </c>
      <c r="G51" s="48">
        <f t="shared" si="2"/>
        <v>17293.7</v>
      </c>
      <c r="H51" s="48">
        <f t="shared" si="2"/>
        <v>17745</v>
      </c>
      <c r="I51" s="48">
        <f t="shared" si="2"/>
        <v>30336.799999999999</v>
      </c>
      <c r="J51" s="48">
        <f t="shared" si="2"/>
        <v>41700.400000000001</v>
      </c>
      <c r="K51" s="49">
        <f t="shared" si="2"/>
        <v>32302.400000000001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82"/>
      <c r="B55" s="82"/>
      <c r="C55" s="82"/>
      <c r="D55" s="82"/>
      <c r="E55" s="44"/>
      <c r="F55" s="44"/>
      <c r="G55" s="44"/>
      <c r="H55" s="82"/>
      <c r="I55" s="82"/>
      <c r="J55" s="82"/>
      <c r="K55" s="82"/>
      <c r="L55" s="82"/>
      <c r="M55" s="82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253.34399999999999</v>
      </c>
      <c r="E56" s="65">
        <f>(E46*E54)</f>
        <v>60.986999999999995</v>
      </c>
      <c r="F56" s="65">
        <f>(F46*F54)</f>
        <v>60.116999999999997</v>
      </c>
      <c r="G56" s="65">
        <f>(G46*G54)</f>
        <v>146.07299999999998</v>
      </c>
      <c r="H56" s="65">
        <f t="shared" ref="H56" si="3">(H46*H54)</f>
        <v>147.03</v>
      </c>
      <c r="I56" s="65">
        <f>(I46*I54)</f>
        <v>253.779</v>
      </c>
      <c r="J56" s="65">
        <f>(J46*J54)</f>
        <v>342.25799999999998</v>
      </c>
      <c r="K56" s="66">
        <f>(K46*K54)</f>
        <v>270.22199999999998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82"/>
      <c r="B57" s="82"/>
      <c r="C57" s="82"/>
      <c r="D57" s="82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67906</v>
      </c>
      <c r="C58" s="167"/>
      <c r="D58" s="70" t="s">
        <v>70</v>
      </c>
      <c r="E58" s="168">
        <v>45112</v>
      </c>
      <c r="F58" s="168"/>
      <c r="G58" s="168"/>
      <c r="H58" s="168"/>
      <c r="I58" s="169" t="s">
        <v>113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413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67939</v>
      </c>
      <c r="J59" s="165"/>
      <c r="K59" s="165"/>
      <c r="L59" s="165"/>
      <c r="M59" s="165"/>
      <c r="N59" s="165"/>
    </row>
    <row r="60" spans="1:14" ht="15" thickBot="1" x14ac:dyDescent="0.35">
      <c r="A60" s="82"/>
      <c r="B60" s="71"/>
      <c r="C60" s="71"/>
      <c r="D60" s="70"/>
      <c r="E60" s="181" t="s">
        <v>73</v>
      </c>
      <c r="F60" s="181"/>
      <c r="G60" s="181"/>
      <c r="H60" s="181"/>
      <c r="I60" s="165">
        <v>67939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67493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82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711177.1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67939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1533.81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82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712710.91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82"/>
      <c r="B67" s="72"/>
      <c r="C67" s="72"/>
      <c r="D67" s="82"/>
      <c r="E67" s="178" t="s">
        <v>84</v>
      </c>
      <c r="F67" s="178"/>
      <c r="G67" s="178"/>
      <c r="H67" s="178"/>
      <c r="I67" s="179">
        <v>45446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10.559775235950395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82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67939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180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45112</v>
      </c>
      <c r="B73" s="187"/>
      <c r="C73" s="187"/>
      <c r="D73" s="82"/>
      <c r="E73" s="178" t="s">
        <v>93</v>
      </c>
      <c r="F73" s="178"/>
      <c r="G73" s="178"/>
      <c r="H73" s="178"/>
      <c r="I73" s="179">
        <v>-43100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82"/>
      <c r="E74" s="82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82"/>
      <c r="E75" s="178" t="s">
        <v>94</v>
      </c>
      <c r="F75" s="178"/>
      <c r="G75" s="178"/>
      <c r="H75" s="178"/>
      <c r="I75" s="179">
        <f>(I67+I68+I69+I70+I71+I73+I76+I72)</f>
        <v>70285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82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82"/>
      <c r="E77" s="82"/>
      <c r="F77" s="78"/>
      <c r="G77" s="79"/>
      <c r="H77" s="79"/>
      <c r="I77" s="80"/>
      <c r="J77" s="80"/>
      <c r="K77" s="80"/>
      <c r="L77" s="80"/>
      <c r="M77" s="80"/>
      <c r="N77" s="81"/>
    </row>
    <row r="78" spans="1:14" x14ac:dyDescent="0.3">
      <c r="A78" s="184" t="s">
        <v>113</v>
      </c>
      <c r="B78" s="184"/>
      <c r="C78" s="184"/>
      <c r="D78" s="82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54100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16484</v>
      </c>
      <c r="J81" s="165"/>
      <c r="K81" s="165"/>
      <c r="L81" s="165"/>
      <c r="M81" s="165"/>
      <c r="N81" s="165"/>
    </row>
    <row r="82" spans="1:14" x14ac:dyDescent="0.3">
      <c r="A82" s="82"/>
      <c r="B82" s="82"/>
      <c r="C82" s="82"/>
      <c r="D82" s="85"/>
      <c r="E82" s="181" t="s">
        <v>100</v>
      </c>
      <c r="F82" s="181"/>
      <c r="G82" s="181"/>
      <c r="H82" s="181"/>
      <c r="I82" s="165">
        <v>180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413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6"/>
      <c r="F85" s="86"/>
      <c r="G85" s="86"/>
      <c r="H85" s="86"/>
      <c r="I85" s="87"/>
      <c r="J85" s="87"/>
      <c r="K85" s="87"/>
      <c r="L85" s="87"/>
      <c r="M85" s="87"/>
      <c r="N85" s="8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71177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6"/>
      <c r="F87" s="86"/>
      <c r="G87" s="86"/>
      <c r="H87" s="86"/>
      <c r="I87" s="87"/>
      <c r="J87" s="87"/>
      <c r="K87" s="87"/>
      <c r="L87" s="87"/>
      <c r="M87" s="87"/>
      <c r="N87" s="8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892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D61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114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1707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22650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3337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3686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2648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9244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1892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4006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2110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1680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1915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420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274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1119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112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70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182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130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149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277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229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162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192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252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906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90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322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318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613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190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180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752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323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1194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527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3123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49170</v>
      </c>
      <c r="D44" s="18">
        <f t="shared" si="0"/>
        <v>2975</v>
      </c>
      <c r="E44" s="19">
        <f t="shared" si="0"/>
        <v>730</v>
      </c>
      <c r="F44" s="19">
        <f t="shared" si="0"/>
        <v>694</v>
      </c>
      <c r="G44" s="19">
        <f t="shared" si="0"/>
        <v>1658</v>
      </c>
      <c r="H44" s="19">
        <f t="shared" si="0"/>
        <v>1680</v>
      </c>
      <c r="I44" s="19">
        <f t="shared" si="0"/>
        <v>2926</v>
      </c>
      <c r="J44" s="19">
        <f t="shared" si="0"/>
        <v>4025</v>
      </c>
      <c r="K44" s="20">
        <f t="shared" si="0"/>
        <v>3123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49170</v>
      </c>
      <c r="D46" s="23">
        <f t="shared" si="1"/>
        <v>2975</v>
      </c>
      <c r="E46" s="24">
        <f t="shared" si="1"/>
        <v>730</v>
      </c>
      <c r="F46" s="24">
        <f t="shared" si="1"/>
        <v>694</v>
      </c>
      <c r="G46" s="24">
        <f t="shared" si="1"/>
        <v>1658</v>
      </c>
      <c r="H46" s="24">
        <f t="shared" si="1"/>
        <v>1680</v>
      </c>
      <c r="I46" s="24">
        <f t="shared" si="1"/>
        <v>2926</v>
      </c>
      <c r="J46" s="24">
        <f t="shared" si="1"/>
        <v>4025</v>
      </c>
      <c r="K46" s="25">
        <f t="shared" si="1"/>
        <v>3123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82"/>
      <c r="B50" s="44"/>
      <c r="C50" s="44"/>
      <c r="D50" s="44"/>
      <c r="E50" s="44"/>
      <c r="F50" s="44"/>
      <c r="G50" s="44"/>
      <c r="H50" s="44"/>
      <c r="I50" s="82"/>
      <c r="J50" s="82"/>
      <c r="K50" s="82"/>
      <c r="L50" s="82"/>
      <c r="M50" s="82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516285</v>
      </c>
      <c r="D51" s="47">
        <f t="shared" si="2"/>
        <v>30344.999999999996</v>
      </c>
      <c r="E51" s="48">
        <f t="shared" si="2"/>
        <v>7445.9999999999991</v>
      </c>
      <c r="F51" s="48">
        <f t="shared" si="2"/>
        <v>7078.7999999999993</v>
      </c>
      <c r="G51" s="48">
        <f t="shared" si="2"/>
        <v>17077.400000000001</v>
      </c>
      <c r="H51" s="48">
        <f t="shared" si="2"/>
        <v>17640</v>
      </c>
      <c r="I51" s="48">
        <f t="shared" si="2"/>
        <v>30430.400000000001</v>
      </c>
      <c r="J51" s="48">
        <f t="shared" si="2"/>
        <v>42665</v>
      </c>
      <c r="K51" s="49">
        <f t="shared" si="2"/>
        <v>32479.200000000001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82"/>
      <c r="B55" s="82"/>
      <c r="C55" s="82"/>
      <c r="D55" s="82"/>
      <c r="E55" s="44"/>
      <c r="F55" s="44"/>
      <c r="G55" s="44"/>
      <c r="H55" s="82"/>
      <c r="I55" s="82"/>
      <c r="J55" s="82"/>
      <c r="K55" s="82"/>
      <c r="L55" s="82"/>
      <c r="M55" s="82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258.82499999999999</v>
      </c>
      <c r="E56" s="65">
        <f>(E46*E54)</f>
        <v>63.51</v>
      </c>
      <c r="F56" s="65">
        <f>(F46*F54)</f>
        <v>60.377999999999993</v>
      </c>
      <c r="G56" s="65">
        <f>(G46*G54)</f>
        <v>144.24599999999998</v>
      </c>
      <c r="H56" s="65">
        <f t="shared" ref="H56" si="3">(H46*H54)</f>
        <v>146.16</v>
      </c>
      <c r="I56" s="65">
        <f>(I46*I54)</f>
        <v>254.56199999999998</v>
      </c>
      <c r="J56" s="65">
        <f>(J46*J54)</f>
        <v>350.17499999999995</v>
      </c>
      <c r="K56" s="66">
        <f>(K46*K54)</f>
        <v>271.70099999999996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82"/>
      <c r="B57" s="82"/>
      <c r="C57" s="82"/>
      <c r="D57" s="82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66981</v>
      </c>
      <c r="C58" s="167"/>
      <c r="D58" s="70" t="s">
        <v>70</v>
      </c>
      <c r="E58" s="168">
        <v>45113</v>
      </c>
      <c r="F58" s="168"/>
      <c r="G58" s="168"/>
      <c r="H58" s="168"/>
      <c r="I58" s="169" t="s">
        <v>115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437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66998</v>
      </c>
      <c r="J59" s="165"/>
      <c r="K59" s="165"/>
      <c r="L59" s="165"/>
      <c r="M59" s="165"/>
      <c r="N59" s="165"/>
    </row>
    <row r="60" spans="1:14" ht="15" thickBot="1" x14ac:dyDescent="0.35">
      <c r="A60" s="82"/>
      <c r="B60" s="71"/>
      <c r="C60" s="71"/>
      <c r="D60" s="70"/>
      <c r="E60" s="181" t="s">
        <v>73</v>
      </c>
      <c r="F60" s="181"/>
      <c r="G60" s="181"/>
      <c r="H60" s="181"/>
      <c r="I60" s="165">
        <v>66998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66544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82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701446.8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66998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1549.5569999999998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82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702996.35700000008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82"/>
      <c r="B67" s="72"/>
      <c r="C67" s="72"/>
      <c r="D67" s="82"/>
      <c r="E67" s="178" t="s">
        <v>84</v>
      </c>
      <c r="F67" s="178"/>
      <c r="G67" s="178"/>
      <c r="H67" s="178"/>
      <c r="I67" s="179">
        <v>43100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10.564383821231067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82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66998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794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45113</v>
      </c>
      <c r="B73" s="187"/>
      <c r="C73" s="187"/>
      <c r="D73" s="82"/>
      <c r="E73" s="178" t="s">
        <v>93</v>
      </c>
      <c r="F73" s="178"/>
      <c r="G73" s="178"/>
      <c r="H73" s="178"/>
      <c r="I73" s="179">
        <v>-37809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82"/>
      <c r="E74" s="82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82"/>
      <c r="E75" s="178" t="s">
        <v>94</v>
      </c>
      <c r="F75" s="178"/>
      <c r="G75" s="178"/>
      <c r="H75" s="178"/>
      <c r="I75" s="179">
        <f>(I67+I68+I69+I70+I71+I73+I76+I72)</f>
        <v>72289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82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82"/>
      <c r="E77" s="82"/>
      <c r="F77" s="78"/>
      <c r="G77" s="79"/>
      <c r="H77" s="79"/>
      <c r="I77" s="80"/>
      <c r="J77" s="80"/>
      <c r="K77" s="80"/>
      <c r="L77" s="80"/>
      <c r="M77" s="80"/>
      <c r="N77" s="81"/>
    </row>
    <row r="78" spans="1:14" x14ac:dyDescent="0.3">
      <c r="A78" s="184" t="s">
        <v>115</v>
      </c>
      <c r="B78" s="184"/>
      <c r="C78" s="184"/>
      <c r="D78" s="82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54400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629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17426</v>
      </c>
      <c r="J81" s="165"/>
      <c r="K81" s="165"/>
      <c r="L81" s="165"/>
      <c r="M81" s="165"/>
      <c r="N81" s="165"/>
    </row>
    <row r="82" spans="1:14" x14ac:dyDescent="0.3">
      <c r="A82" s="82"/>
      <c r="B82" s="82"/>
      <c r="C82" s="82"/>
      <c r="D82" s="85"/>
      <c r="E82" s="181" t="s">
        <v>100</v>
      </c>
      <c r="F82" s="181"/>
      <c r="G82" s="181"/>
      <c r="H82" s="181"/>
      <c r="I82" s="165">
        <v>165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437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6"/>
      <c r="F85" s="86"/>
      <c r="G85" s="86"/>
      <c r="H85" s="86"/>
      <c r="I85" s="87"/>
      <c r="J85" s="87"/>
      <c r="K85" s="87"/>
      <c r="L85" s="87"/>
      <c r="M85" s="87"/>
      <c r="N85" s="87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73057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6"/>
      <c r="F87" s="86"/>
      <c r="G87" s="86"/>
      <c r="H87" s="86"/>
      <c r="I87" s="87"/>
      <c r="J87" s="87"/>
      <c r="K87" s="87"/>
      <c r="L87" s="87"/>
      <c r="M87" s="87"/>
      <c r="N87" s="87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768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116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1707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23028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3424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3667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2415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9186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1911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4103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2111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1661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1981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427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273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1115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116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70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186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127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168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275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239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161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203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283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933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71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311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301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594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153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168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772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298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1169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517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3019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53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/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49441</v>
      </c>
      <c r="D44" s="18">
        <f t="shared" si="0"/>
        <v>2964</v>
      </c>
      <c r="E44" s="19">
        <f t="shared" si="0"/>
        <v>683</v>
      </c>
      <c r="F44" s="19">
        <f t="shared" si="0"/>
        <v>700</v>
      </c>
      <c r="G44" s="19">
        <f t="shared" si="0"/>
        <v>1705</v>
      </c>
      <c r="H44" s="19">
        <f t="shared" si="0"/>
        <v>1661</v>
      </c>
      <c r="I44" s="19">
        <f t="shared" si="0"/>
        <v>2878</v>
      </c>
      <c r="J44" s="19">
        <f t="shared" si="0"/>
        <v>4092</v>
      </c>
      <c r="K44" s="20">
        <f t="shared" si="0"/>
        <v>3019</v>
      </c>
      <c r="L44" s="16">
        <f t="shared" si="0"/>
        <v>0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49441</v>
      </c>
      <c r="D46" s="23">
        <f t="shared" si="1"/>
        <v>2964</v>
      </c>
      <c r="E46" s="24">
        <f t="shared" si="1"/>
        <v>683</v>
      </c>
      <c r="F46" s="24">
        <f t="shared" si="1"/>
        <v>700</v>
      </c>
      <c r="G46" s="24">
        <f t="shared" si="1"/>
        <v>1705</v>
      </c>
      <c r="H46" s="24">
        <f t="shared" si="1"/>
        <v>1661</v>
      </c>
      <c r="I46" s="24">
        <f t="shared" si="1"/>
        <v>2878</v>
      </c>
      <c r="J46" s="24">
        <f t="shared" si="1"/>
        <v>4092</v>
      </c>
      <c r="K46" s="25">
        <f t="shared" si="1"/>
        <v>3019</v>
      </c>
      <c r="L46" s="21">
        <f t="shared" si="1"/>
        <v>0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0</v>
      </c>
      <c r="M49" s="42">
        <v>0</v>
      </c>
      <c r="N49" s="34"/>
    </row>
    <row r="50" spans="1:14" ht="15" thickBot="1" x14ac:dyDescent="0.35">
      <c r="A50" s="92"/>
      <c r="B50" s="44"/>
      <c r="C50" s="44"/>
      <c r="D50" s="44"/>
      <c r="E50" s="44"/>
      <c r="F50" s="44"/>
      <c r="G50" s="44"/>
      <c r="H50" s="44"/>
      <c r="I50" s="92"/>
      <c r="J50" s="92"/>
      <c r="K50" s="92"/>
      <c r="L50" s="92"/>
      <c r="M50" s="92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519130.5</v>
      </c>
      <c r="D51" s="47">
        <f t="shared" si="2"/>
        <v>30232.799999999999</v>
      </c>
      <c r="E51" s="48">
        <f t="shared" si="2"/>
        <v>6966.5999999999995</v>
      </c>
      <c r="F51" s="48">
        <f t="shared" si="2"/>
        <v>7139.9999999999991</v>
      </c>
      <c r="G51" s="48">
        <f t="shared" si="2"/>
        <v>17561.5</v>
      </c>
      <c r="H51" s="48">
        <f t="shared" si="2"/>
        <v>17440.5</v>
      </c>
      <c r="I51" s="48">
        <f t="shared" si="2"/>
        <v>29931.200000000001</v>
      </c>
      <c r="J51" s="48">
        <f t="shared" si="2"/>
        <v>43375.199999999997</v>
      </c>
      <c r="K51" s="49">
        <f t="shared" si="2"/>
        <v>31397.600000000002</v>
      </c>
      <c r="L51" s="45">
        <f t="shared" si="2"/>
        <v>0</v>
      </c>
      <c r="M51" s="50">
        <f t="shared" si="2"/>
        <v>0</v>
      </c>
      <c r="N51" s="51" t="s">
        <v>63</v>
      </c>
    </row>
    <row r="52" spans="1:14" ht="15" thickBot="1" x14ac:dyDescent="0.35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92"/>
      <c r="B55" s="92"/>
      <c r="C55" s="92"/>
      <c r="D55" s="92"/>
      <c r="E55" s="44"/>
      <c r="F55" s="44"/>
      <c r="G55" s="44"/>
      <c r="H55" s="92"/>
      <c r="I55" s="92"/>
      <c r="J55" s="92"/>
      <c r="K55" s="92"/>
      <c r="L55" s="92"/>
      <c r="M55" s="92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257.86799999999999</v>
      </c>
      <c r="E56" s="65">
        <f>(E46*E54)</f>
        <v>59.420999999999999</v>
      </c>
      <c r="F56" s="65">
        <f>(F46*F54)</f>
        <v>60.9</v>
      </c>
      <c r="G56" s="65">
        <f>(G46*G54)</f>
        <v>148.33499999999998</v>
      </c>
      <c r="H56" s="65">
        <f t="shared" ref="H56" si="3">(H46*H54)</f>
        <v>144.50699999999998</v>
      </c>
      <c r="I56" s="65">
        <f>(I46*I54)</f>
        <v>250.386</v>
      </c>
      <c r="J56" s="65">
        <f>(J46*J54)</f>
        <v>356.00399999999996</v>
      </c>
      <c r="K56" s="66">
        <f>(K46*K54)</f>
        <v>262.65299999999996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92"/>
      <c r="B57" s="92"/>
      <c r="C57" s="92"/>
      <c r="D57" s="92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67143</v>
      </c>
      <c r="C58" s="167"/>
      <c r="D58" s="70" t="s">
        <v>70</v>
      </c>
      <c r="E58" s="168">
        <v>45114</v>
      </c>
      <c r="F58" s="168"/>
      <c r="G58" s="168"/>
      <c r="H58" s="168"/>
      <c r="I58" s="169" t="s">
        <v>117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357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67153</v>
      </c>
      <c r="J59" s="165"/>
      <c r="K59" s="165"/>
      <c r="L59" s="165"/>
      <c r="M59" s="165"/>
      <c r="N59" s="165"/>
    </row>
    <row r="60" spans="1:14" ht="15" thickBot="1" x14ac:dyDescent="0.35">
      <c r="A60" s="92"/>
      <c r="B60" s="71"/>
      <c r="C60" s="71"/>
      <c r="D60" s="70"/>
      <c r="E60" s="181" t="s">
        <v>73</v>
      </c>
      <c r="F60" s="181"/>
      <c r="G60" s="181"/>
      <c r="H60" s="181"/>
      <c r="I60" s="165">
        <v>67153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66786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92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703175.89999999991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67153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1540.0739999999998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92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704715.97399999993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92"/>
      <c r="B67" s="72"/>
      <c r="C67" s="72"/>
      <c r="D67" s="92"/>
      <c r="E67" s="178" t="s">
        <v>84</v>
      </c>
      <c r="F67" s="178"/>
      <c r="G67" s="178"/>
      <c r="H67" s="178"/>
      <c r="I67" s="179">
        <v>37809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10.551851795286437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92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67153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235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45114</v>
      </c>
      <c r="B73" s="187"/>
      <c r="C73" s="187"/>
      <c r="D73" s="92"/>
      <c r="E73" s="178" t="s">
        <v>93</v>
      </c>
      <c r="F73" s="178"/>
      <c r="G73" s="178"/>
      <c r="H73" s="178"/>
      <c r="I73" s="179">
        <v>-35911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92"/>
      <c r="E74" s="92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92"/>
      <c r="E75" s="178" t="s">
        <v>94</v>
      </c>
      <c r="F75" s="178"/>
      <c r="G75" s="178"/>
      <c r="H75" s="178"/>
      <c r="I75" s="179">
        <f>(I67+I68+I69+I70+I71+I73+I76+I72)</f>
        <v>69051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92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92"/>
      <c r="E77" s="92"/>
      <c r="F77" s="78"/>
      <c r="G77" s="90"/>
      <c r="H77" s="90"/>
      <c r="I77" s="91"/>
      <c r="J77" s="91"/>
      <c r="K77" s="91"/>
      <c r="L77" s="91"/>
      <c r="M77" s="91"/>
      <c r="N77" s="81"/>
    </row>
    <row r="78" spans="1:14" x14ac:dyDescent="0.3">
      <c r="A78" s="184" t="s">
        <v>117</v>
      </c>
      <c r="B78" s="184"/>
      <c r="C78" s="184"/>
      <c r="D78" s="92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45000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23714</v>
      </c>
      <c r="J81" s="165"/>
      <c r="K81" s="165"/>
      <c r="L81" s="165"/>
      <c r="M81" s="165"/>
      <c r="N81" s="165"/>
    </row>
    <row r="82" spans="1:14" x14ac:dyDescent="0.3">
      <c r="A82" s="92"/>
      <c r="B82" s="92"/>
      <c r="C82" s="92"/>
      <c r="D82" s="85"/>
      <c r="E82" s="181" t="s">
        <v>100</v>
      </c>
      <c r="F82" s="181"/>
      <c r="G82" s="181"/>
      <c r="H82" s="181"/>
      <c r="I82" s="165">
        <v>235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357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8"/>
      <c r="F85" s="88"/>
      <c r="G85" s="88"/>
      <c r="H85" s="88"/>
      <c r="I85" s="89"/>
      <c r="J85" s="89"/>
      <c r="K85" s="89"/>
      <c r="L85" s="89"/>
      <c r="M85" s="89"/>
      <c r="N85" s="89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69306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8"/>
      <c r="F87" s="88"/>
      <c r="G87" s="88"/>
      <c r="H87" s="88"/>
      <c r="I87" s="89"/>
      <c r="J87" s="89"/>
      <c r="K87" s="89"/>
      <c r="L87" s="89"/>
      <c r="M87" s="89"/>
      <c r="N87" s="89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255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64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1" width="9.33203125" style="1" customWidth="1"/>
    <col min="12" max="12" width="9.88671875" style="1" bestFit="1" customWidth="1"/>
    <col min="13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118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1717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22989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3473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3657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2415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9157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1882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4132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2062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1687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1997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0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294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1141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116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72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181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136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154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290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233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158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226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279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917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76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336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321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599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36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191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790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329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1127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526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3040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3" t="s">
        <v>119</v>
      </c>
      <c r="B42" s="154"/>
      <c r="C42" s="155"/>
      <c r="D42" s="156"/>
      <c r="E42" s="157"/>
      <c r="F42" s="157"/>
      <c r="G42" s="157"/>
      <c r="H42" s="157"/>
      <c r="I42" s="157"/>
      <c r="J42" s="157"/>
      <c r="K42" s="158"/>
      <c r="L42" s="154">
        <v>17845</v>
      </c>
      <c r="M42" s="155"/>
      <c r="N42" s="142"/>
    </row>
    <row r="43" spans="1:14" s="10" customFormat="1" ht="15" thickBot="1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" thickBot="1" x14ac:dyDescent="0.35">
      <c r="A44" s="15" t="s">
        <v>54</v>
      </c>
      <c r="B44" s="16">
        <f t="shared" ref="B44:M44" si="0">SUM(B3:B42)</f>
        <v>0</v>
      </c>
      <c r="C44" s="17">
        <f t="shared" si="0"/>
        <v>49422</v>
      </c>
      <c r="D44" s="18">
        <f t="shared" si="0"/>
        <v>2927</v>
      </c>
      <c r="E44" s="19">
        <f t="shared" si="0"/>
        <v>733</v>
      </c>
      <c r="F44" s="19">
        <f t="shared" si="0"/>
        <v>294</v>
      </c>
      <c r="G44" s="19">
        <f t="shared" si="0"/>
        <v>1707</v>
      </c>
      <c r="H44" s="19">
        <f t="shared" si="0"/>
        <v>1687</v>
      </c>
      <c r="I44" s="19">
        <f t="shared" si="0"/>
        <v>2867</v>
      </c>
      <c r="J44" s="19">
        <f t="shared" si="0"/>
        <v>4059</v>
      </c>
      <c r="K44" s="20">
        <f t="shared" si="0"/>
        <v>3040</v>
      </c>
      <c r="L44" s="16">
        <f t="shared" si="0"/>
        <v>17845</v>
      </c>
      <c r="M44" s="17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49422</v>
      </c>
      <c r="D46" s="23">
        <f t="shared" si="1"/>
        <v>2927</v>
      </c>
      <c r="E46" s="24">
        <f t="shared" si="1"/>
        <v>733</v>
      </c>
      <c r="F46" s="24">
        <f t="shared" si="1"/>
        <v>294</v>
      </c>
      <c r="G46" s="24">
        <f t="shared" si="1"/>
        <v>1707</v>
      </c>
      <c r="H46" s="24">
        <f t="shared" si="1"/>
        <v>1687</v>
      </c>
      <c r="I46" s="24">
        <f t="shared" si="1"/>
        <v>2867</v>
      </c>
      <c r="J46" s="24">
        <f t="shared" si="1"/>
        <v>4059</v>
      </c>
      <c r="K46" s="25">
        <f t="shared" si="1"/>
        <v>3040</v>
      </c>
      <c r="L46" s="21">
        <f t="shared" si="1"/>
        <v>17845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11</v>
      </c>
      <c r="M49" s="42">
        <v>0</v>
      </c>
      <c r="N49" s="34"/>
    </row>
    <row r="50" spans="1:14" ht="15" thickBot="1" x14ac:dyDescent="0.35">
      <c r="A50" s="92"/>
      <c r="B50" s="44"/>
      <c r="C50" s="44"/>
      <c r="D50" s="44"/>
      <c r="E50" s="44"/>
      <c r="F50" s="44"/>
      <c r="G50" s="44"/>
      <c r="H50" s="44"/>
      <c r="I50" s="92"/>
      <c r="J50" s="92"/>
      <c r="K50" s="92"/>
      <c r="L50" s="92"/>
      <c r="M50" s="92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518931</v>
      </c>
      <c r="D51" s="47">
        <f t="shared" si="2"/>
        <v>29855.399999999998</v>
      </c>
      <c r="E51" s="48">
        <f t="shared" si="2"/>
        <v>7476.5999999999995</v>
      </c>
      <c r="F51" s="48">
        <f t="shared" si="2"/>
        <v>2998.7999999999997</v>
      </c>
      <c r="G51" s="48">
        <f t="shared" si="2"/>
        <v>17582.100000000002</v>
      </c>
      <c r="H51" s="48">
        <f t="shared" si="2"/>
        <v>17713.5</v>
      </c>
      <c r="I51" s="48">
        <f t="shared" si="2"/>
        <v>29816.799999999999</v>
      </c>
      <c r="J51" s="48">
        <f t="shared" si="2"/>
        <v>43025.4</v>
      </c>
      <c r="K51" s="49">
        <f t="shared" si="2"/>
        <v>31616</v>
      </c>
      <c r="L51" s="45">
        <f t="shared" si="2"/>
        <v>196295</v>
      </c>
      <c r="M51" s="50">
        <f t="shared" si="2"/>
        <v>0</v>
      </c>
      <c r="N51" s="51" t="s">
        <v>63</v>
      </c>
    </row>
    <row r="52" spans="1:14" ht="15" thickBot="1" x14ac:dyDescent="0.35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92"/>
      <c r="B55" s="92"/>
      <c r="C55" s="92"/>
      <c r="D55" s="92"/>
      <c r="E55" s="44"/>
      <c r="F55" s="44"/>
      <c r="G55" s="44"/>
      <c r="H55" s="92"/>
      <c r="I55" s="92"/>
      <c r="J55" s="92"/>
      <c r="K55" s="92"/>
      <c r="L55" s="92"/>
      <c r="M55" s="92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254.64899999999997</v>
      </c>
      <c r="E56" s="65">
        <f>(E46*E54)</f>
        <v>63.770999999999994</v>
      </c>
      <c r="F56" s="65">
        <f>(F46*F54)</f>
        <v>25.577999999999999</v>
      </c>
      <c r="G56" s="65">
        <f>(G46*G54)</f>
        <v>148.50899999999999</v>
      </c>
      <c r="H56" s="65">
        <f t="shared" ref="H56" si="3">(H46*H54)</f>
        <v>146.76899999999998</v>
      </c>
      <c r="I56" s="65">
        <f>(I46*I54)</f>
        <v>249.42899999999997</v>
      </c>
      <c r="J56" s="65">
        <f>(J46*J54)</f>
        <v>353.13299999999998</v>
      </c>
      <c r="K56" s="66">
        <f>(K46*K54)</f>
        <v>264.47999999999996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92"/>
      <c r="B57" s="92"/>
      <c r="C57" s="92"/>
      <c r="D57" s="92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84581</v>
      </c>
      <c r="C58" s="167"/>
      <c r="D58" s="70" t="s">
        <v>70</v>
      </c>
      <c r="E58" s="168">
        <v>45115</v>
      </c>
      <c r="F58" s="168"/>
      <c r="G58" s="168"/>
      <c r="H58" s="168"/>
      <c r="I58" s="169" t="s">
        <v>106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435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84582</v>
      </c>
      <c r="J59" s="165"/>
      <c r="K59" s="165"/>
      <c r="L59" s="165"/>
      <c r="M59" s="165"/>
      <c r="N59" s="165"/>
    </row>
    <row r="60" spans="1:14" ht="15" thickBot="1" x14ac:dyDescent="0.35">
      <c r="A60" s="92"/>
      <c r="B60" s="71"/>
      <c r="C60" s="71"/>
      <c r="D60" s="70"/>
      <c r="E60" s="181" t="s">
        <v>73</v>
      </c>
      <c r="F60" s="181"/>
      <c r="G60" s="181"/>
      <c r="H60" s="181"/>
      <c r="I60" s="165">
        <v>84582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84146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92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895310.60000000009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84582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1506.318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92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896816.91800000006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92"/>
      <c r="B67" s="72"/>
      <c r="C67" s="72"/>
      <c r="D67" s="92"/>
      <c r="E67" s="178" t="s">
        <v>84</v>
      </c>
      <c r="F67" s="178"/>
      <c r="G67" s="178"/>
      <c r="H67" s="178"/>
      <c r="I67" s="179">
        <v>35911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10.657867492215912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92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84582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649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45115</v>
      </c>
      <c r="B73" s="187"/>
      <c r="C73" s="187"/>
      <c r="D73" s="92"/>
      <c r="E73" s="178" t="s">
        <v>93</v>
      </c>
      <c r="F73" s="178"/>
      <c r="G73" s="178"/>
      <c r="H73" s="178"/>
      <c r="I73" s="179">
        <v>-40519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92"/>
      <c r="E74" s="92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92"/>
      <c r="E75" s="178" t="s">
        <v>94</v>
      </c>
      <c r="F75" s="178"/>
      <c r="G75" s="178"/>
      <c r="H75" s="178"/>
      <c r="I75" s="179">
        <f>(I67+I68+I69+I70+I71+I73+I76+I72)</f>
        <v>79974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92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92"/>
      <c r="E77" s="92"/>
      <c r="F77" s="78"/>
      <c r="G77" s="90"/>
      <c r="H77" s="90"/>
      <c r="I77" s="91"/>
      <c r="J77" s="91"/>
      <c r="K77" s="91"/>
      <c r="L77" s="91"/>
      <c r="M77" s="91"/>
      <c r="N77" s="81"/>
    </row>
    <row r="78" spans="1:14" x14ac:dyDescent="0.3">
      <c r="A78" s="184" t="s">
        <v>106</v>
      </c>
      <c r="B78" s="184"/>
      <c r="C78" s="184"/>
      <c r="D78" s="92"/>
      <c r="E78" s="181" t="s">
        <v>96</v>
      </c>
      <c r="F78" s="181"/>
      <c r="G78" s="181"/>
      <c r="H78" s="181"/>
      <c r="I78" s="165">
        <v>0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64700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524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13827</v>
      </c>
      <c r="J81" s="165"/>
      <c r="K81" s="165"/>
      <c r="L81" s="165"/>
      <c r="M81" s="165"/>
      <c r="N81" s="165"/>
    </row>
    <row r="82" spans="1:14" x14ac:dyDescent="0.3">
      <c r="A82" s="92"/>
      <c r="B82" s="92"/>
      <c r="C82" s="92"/>
      <c r="D82" s="85"/>
      <c r="E82" s="181" t="s">
        <v>100</v>
      </c>
      <c r="F82" s="181"/>
      <c r="G82" s="181"/>
      <c r="H82" s="181"/>
      <c r="I82" s="165">
        <v>125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435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8"/>
      <c r="F85" s="88"/>
      <c r="G85" s="88"/>
      <c r="H85" s="88"/>
      <c r="I85" s="89"/>
      <c r="J85" s="89"/>
      <c r="K85" s="89"/>
      <c r="L85" s="89"/>
      <c r="M85" s="89"/>
      <c r="N85" s="89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79611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8"/>
      <c r="F87" s="88"/>
      <c r="G87" s="88"/>
      <c r="H87" s="88"/>
      <c r="I87" s="89"/>
      <c r="J87" s="89"/>
      <c r="K87" s="89"/>
      <c r="L87" s="89"/>
      <c r="M87" s="89"/>
      <c r="N87" s="89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-363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8" header="0.3" footer="0.17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C70" workbookViewId="0">
      <selection activeCell="A58" sqref="A58:N88"/>
    </sheetView>
  </sheetViews>
  <sheetFormatPr defaultColWidth="9.109375" defaultRowHeight="14.4" x14ac:dyDescent="0.3"/>
  <cols>
    <col min="1" max="1" width="20" style="1" bestFit="1" customWidth="1"/>
    <col min="2" max="2" width="9.33203125" style="1" customWidth="1"/>
    <col min="3" max="3" width="9.88671875" style="1" bestFit="1" customWidth="1"/>
    <col min="4" max="4" width="10.33203125" style="1" customWidth="1"/>
    <col min="5" max="11" width="9.33203125" style="1" customWidth="1"/>
    <col min="12" max="12" width="9.88671875" style="1" bestFit="1" customWidth="1"/>
    <col min="13" max="13" width="9.33203125" style="1" customWidth="1"/>
    <col min="14" max="14" width="2.44140625" style="1" customWidth="1"/>
    <col min="15" max="15" width="9.109375" style="1"/>
    <col min="16" max="16" width="15.5546875" style="1" bestFit="1" customWidth="1"/>
    <col min="17" max="16384" width="9.109375" style="1"/>
  </cols>
  <sheetData>
    <row r="1" spans="1:14" x14ac:dyDescent="0.3">
      <c r="A1" s="170" t="s">
        <v>0</v>
      </c>
      <c r="B1" s="123" t="s">
        <v>1</v>
      </c>
      <c r="C1" s="123" t="s">
        <v>2</v>
      </c>
      <c r="D1" s="123" t="s">
        <v>3</v>
      </c>
      <c r="E1" s="123" t="s">
        <v>3</v>
      </c>
      <c r="F1" s="123" t="s">
        <v>3</v>
      </c>
      <c r="G1" s="123" t="s">
        <v>4</v>
      </c>
      <c r="H1" s="123" t="s">
        <v>4</v>
      </c>
      <c r="I1" s="123" t="s">
        <v>4</v>
      </c>
      <c r="J1" s="123" t="s">
        <v>4</v>
      </c>
      <c r="K1" s="123" t="s">
        <v>4</v>
      </c>
      <c r="L1" s="123" t="s">
        <v>4</v>
      </c>
      <c r="M1" s="124" t="s">
        <v>5</v>
      </c>
      <c r="N1" s="172" t="s">
        <v>120</v>
      </c>
    </row>
    <row r="2" spans="1:14" ht="15" thickBot="1" x14ac:dyDescent="0.35">
      <c r="A2" s="171"/>
      <c r="B2" s="125" t="s">
        <v>6</v>
      </c>
      <c r="C2" s="125" t="s">
        <v>7</v>
      </c>
      <c r="D2" s="125" t="s">
        <v>8</v>
      </c>
      <c r="E2" s="125" t="s">
        <v>8</v>
      </c>
      <c r="F2" s="125" t="s">
        <v>8</v>
      </c>
      <c r="G2" s="125" t="s">
        <v>9</v>
      </c>
      <c r="H2" s="125" t="s">
        <v>10</v>
      </c>
      <c r="I2" s="125" t="s">
        <v>11</v>
      </c>
      <c r="J2" s="125" t="s">
        <v>12</v>
      </c>
      <c r="K2" s="125" t="s">
        <v>13</v>
      </c>
      <c r="L2" s="125" t="s">
        <v>14</v>
      </c>
      <c r="M2" s="126" t="s">
        <v>7</v>
      </c>
      <c r="N2" s="172"/>
    </row>
    <row r="3" spans="1:14" x14ac:dyDescent="0.3">
      <c r="A3" s="127" t="s">
        <v>15</v>
      </c>
      <c r="B3" s="128"/>
      <c r="C3" s="3">
        <v>1688</v>
      </c>
      <c r="D3" s="128"/>
      <c r="E3" s="11"/>
      <c r="F3" s="11"/>
      <c r="G3" s="11"/>
      <c r="H3" s="11"/>
      <c r="I3" s="11"/>
      <c r="J3" s="11"/>
      <c r="K3" s="3"/>
      <c r="L3" s="129"/>
      <c r="M3" s="3"/>
      <c r="N3" s="172"/>
    </row>
    <row r="4" spans="1:14" x14ac:dyDescent="0.3">
      <c r="A4" s="130" t="s">
        <v>16</v>
      </c>
      <c r="B4" s="131"/>
      <c r="C4" s="4">
        <v>22378</v>
      </c>
      <c r="D4" s="131"/>
      <c r="E4" s="12"/>
      <c r="F4" s="12"/>
      <c r="G4" s="12"/>
      <c r="H4" s="12"/>
      <c r="I4" s="12"/>
      <c r="J4" s="12"/>
      <c r="K4" s="4"/>
      <c r="L4" s="132"/>
      <c r="M4" s="4"/>
      <c r="N4" s="172"/>
    </row>
    <row r="5" spans="1:14" x14ac:dyDescent="0.3">
      <c r="A5" s="130" t="s">
        <v>17</v>
      </c>
      <c r="B5" s="131"/>
      <c r="C5" s="4">
        <v>3414</v>
      </c>
      <c r="D5" s="131"/>
      <c r="E5" s="12"/>
      <c r="F5" s="12"/>
      <c r="G5" s="12"/>
      <c r="H5" s="12"/>
      <c r="I5" s="12"/>
      <c r="J5" s="12"/>
      <c r="K5" s="4"/>
      <c r="L5" s="132"/>
      <c r="M5" s="4"/>
      <c r="N5" s="172"/>
    </row>
    <row r="6" spans="1:14" x14ac:dyDescent="0.3">
      <c r="A6" s="130" t="s">
        <v>18</v>
      </c>
      <c r="B6" s="131"/>
      <c r="C6" s="4">
        <v>3686</v>
      </c>
      <c r="D6" s="131"/>
      <c r="E6" s="12"/>
      <c r="F6" s="12"/>
      <c r="G6" s="12"/>
      <c r="H6" s="12"/>
      <c r="I6" s="12"/>
      <c r="J6" s="12"/>
      <c r="K6" s="4"/>
      <c r="L6" s="132"/>
      <c r="M6" s="4"/>
      <c r="N6" s="172"/>
    </row>
    <row r="7" spans="1:14" x14ac:dyDescent="0.3">
      <c r="A7" s="130" t="s">
        <v>19</v>
      </c>
      <c r="B7" s="131"/>
      <c r="C7" s="4">
        <v>2367</v>
      </c>
      <c r="D7" s="131"/>
      <c r="E7" s="12"/>
      <c r="F7" s="12"/>
      <c r="G7" s="12"/>
      <c r="H7" s="12"/>
      <c r="I7" s="12"/>
      <c r="J7" s="12"/>
      <c r="K7" s="4"/>
      <c r="L7" s="132"/>
      <c r="M7" s="4"/>
      <c r="N7" s="172"/>
    </row>
    <row r="8" spans="1:14" x14ac:dyDescent="0.3">
      <c r="A8" s="133" t="s">
        <v>20</v>
      </c>
      <c r="B8" s="134"/>
      <c r="C8" s="5">
        <v>9176</v>
      </c>
      <c r="D8" s="134"/>
      <c r="E8" s="135"/>
      <c r="F8" s="135"/>
      <c r="G8" s="135"/>
      <c r="H8" s="135"/>
      <c r="I8" s="135"/>
      <c r="J8" s="135"/>
      <c r="K8" s="5"/>
      <c r="L8" s="136"/>
      <c r="M8" s="5"/>
      <c r="N8" s="172"/>
    </row>
    <row r="9" spans="1:14" x14ac:dyDescent="0.3">
      <c r="A9" s="130" t="s">
        <v>21</v>
      </c>
      <c r="B9" s="131"/>
      <c r="C9" s="4">
        <v>1901</v>
      </c>
      <c r="D9" s="131"/>
      <c r="E9" s="12"/>
      <c r="F9" s="12"/>
      <c r="G9" s="12"/>
      <c r="H9" s="12"/>
      <c r="I9" s="12"/>
      <c r="J9" s="12"/>
      <c r="K9" s="4"/>
      <c r="L9" s="132"/>
      <c r="M9" s="4"/>
      <c r="N9" s="172"/>
    </row>
    <row r="10" spans="1:14" ht="15" thickBot="1" x14ac:dyDescent="0.35">
      <c r="A10" s="137" t="s">
        <v>22</v>
      </c>
      <c r="B10" s="138"/>
      <c r="C10" s="6">
        <v>4200</v>
      </c>
      <c r="D10" s="138"/>
      <c r="E10" s="139"/>
      <c r="F10" s="139"/>
      <c r="G10" s="139"/>
      <c r="H10" s="139"/>
      <c r="I10" s="139"/>
      <c r="J10" s="139"/>
      <c r="K10" s="6"/>
      <c r="L10" s="140"/>
      <c r="M10" s="6"/>
      <c r="N10" s="172"/>
    </row>
    <row r="11" spans="1:14" s="10" customFormat="1" ht="15" thickBot="1" x14ac:dyDescent="0.35">
      <c r="A11" s="122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2"/>
    </row>
    <row r="12" spans="1:14" x14ac:dyDescent="0.3">
      <c r="A12" s="127" t="s">
        <v>23</v>
      </c>
      <c r="B12" s="128"/>
      <c r="C12" s="11"/>
      <c r="D12" s="11"/>
      <c r="E12" s="11"/>
      <c r="F12" s="11"/>
      <c r="G12" s="11"/>
      <c r="H12" s="11"/>
      <c r="I12" s="11"/>
      <c r="J12" s="11">
        <v>2015</v>
      </c>
      <c r="K12" s="3"/>
      <c r="L12" s="129"/>
      <c r="M12" s="3"/>
      <c r="N12" s="173" t="s">
        <v>24</v>
      </c>
    </row>
    <row r="13" spans="1:14" x14ac:dyDescent="0.3">
      <c r="A13" s="130" t="s">
        <v>25</v>
      </c>
      <c r="B13" s="131"/>
      <c r="C13" s="12"/>
      <c r="D13" s="12"/>
      <c r="E13" s="12"/>
      <c r="F13" s="12"/>
      <c r="G13" s="12"/>
      <c r="H13" s="12">
        <v>1629</v>
      </c>
      <c r="I13" s="12"/>
      <c r="J13" s="12"/>
      <c r="K13" s="4"/>
      <c r="L13" s="132"/>
      <c r="M13" s="4"/>
      <c r="N13" s="174"/>
    </row>
    <row r="14" spans="1:14" x14ac:dyDescent="0.3">
      <c r="A14" s="130" t="s">
        <v>26</v>
      </c>
      <c r="B14" s="131"/>
      <c r="C14" s="12"/>
      <c r="D14" s="12"/>
      <c r="E14" s="12"/>
      <c r="F14" s="12"/>
      <c r="G14" s="12"/>
      <c r="H14" s="12"/>
      <c r="I14" s="12"/>
      <c r="J14" s="12">
        <v>1875</v>
      </c>
      <c r="K14" s="4"/>
      <c r="L14" s="132"/>
      <c r="M14" s="4"/>
      <c r="N14" s="174"/>
    </row>
    <row r="15" spans="1:14" x14ac:dyDescent="0.3">
      <c r="A15" s="130" t="s">
        <v>27</v>
      </c>
      <c r="B15" s="131"/>
      <c r="C15" s="12"/>
      <c r="D15" s="12"/>
      <c r="E15" s="12"/>
      <c r="F15" s="12">
        <v>857</v>
      </c>
      <c r="G15" s="12"/>
      <c r="H15" s="12"/>
      <c r="I15" s="12"/>
      <c r="J15" s="12"/>
      <c r="K15" s="4"/>
      <c r="L15" s="132"/>
      <c r="M15" s="4"/>
      <c r="N15" s="174"/>
    </row>
    <row r="16" spans="1:14" x14ac:dyDescent="0.3">
      <c r="A16" s="130" t="s">
        <v>28</v>
      </c>
      <c r="B16" s="131"/>
      <c r="C16" s="12"/>
      <c r="D16" s="12"/>
      <c r="E16" s="12"/>
      <c r="F16" s="12">
        <v>273</v>
      </c>
      <c r="G16" s="12"/>
      <c r="H16" s="12"/>
      <c r="I16" s="12"/>
      <c r="J16" s="12"/>
      <c r="K16" s="4"/>
      <c r="L16" s="132"/>
      <c r="M16" s="4"/>
      <c r="N16" s="174"/>
    </row>
    <row r="17" spans="1:14" x14ac:dyDescent="0.3">
      <c r="A17" s="130" t="s">
        <v>29</v>
      </c>
      <c r="B17" s="131"/>
      <c r="C17" s="12"/>
      <c r="D17" s="12"/>
      <c r="E17" s="12"/>
      <c r="F17" s="143"/>
      <c r="G17" s="12"/>
      <c r="H17" s="12"/>
      <c r="I17" s="12">
        <v>1110</v>
      </c>
      <c r="J17" s="12"/>
      <c r="K17" s="4"/>
      <c r="L17" s="132"/>
      <c r="M17" s="4"/>
      <c r="N17" s="174"/>
    </row>
    <row r="18" spans="1:14" x14ac:dyDescent="0.3">
      <c r="A18" s="130" t="s">
        <v>30</v>
      </c>
      <c r="B18" s="131"/>
      <c r="C18" s="12"/>
      <c r="D18" s="12">
        <v>120</v>
      </c>
      <c r="E18" s="12"/>
      <c r="F18" s="12"/>
      <c r="G18" s="12"/>
      <c r="H18" s="12"/>
      <c r="I18" s="12"/>
      <c r="J18" s="12"/>
      <c r="K18" s="4"/>
      <c r="L18" s="132"/>
      <c r="M18" s="4"/>
      <c r="N18" s="174"/>
    </row>
    <row r="19" spans="1:14" x14ac:dyDescent="0.3">
      <c r="A19" s="130" t="s">
        <v>31</v>
      </c>
      <c r="B19" s="131"/>
      <c r="C19" s="12"/>
      <c r="D19" s="12">
        <v>70</v>
      </c>
      <c r="E19" s="12"/>
      <c r="F19" s="12"/>
      <c r="G19" s="12"/>
      <c r="H19" s="12"/>
      <c r="I19" s="12"/>
      <c r="J19" s="12"/>
      <c r="K19" s="4"/>
      <c r="L19" s="132"/>
      <c r="M19" s="4"/>
      <c r="N19" s="174"/>
    </row>
    <row r="20" spans="1:14" x14ac:dyDescent="0.3">
      <c r="A20" s="130" t="s">
        <v>32</v>
      </c>
      <c r="B20" s="131"/>
      <c r="C20" s="12"/>
      <c r="D20" s="12">
        <v>178</v>
      </c>
      <c r="E20" s="12"/>
      <c r="F20" s="12"/>
      <c r="G20" s="12"/>
      <c r="H20" s="12"/>
      <c r="I20" s="12"/>
      <c r="J20" s="12"/>
      <c r="K20" s="4"/>
      <c r="L20" s="132"/>
      <c r="M20" s="4"/>
      <c r="N20" s="174"/>
    </row>
    <row r="21" spans="1:14" x14ac:dyDescent="0.3">
      <c r="A21" s="130" t="s">
        <v>33</v>
      </c>
      <c r="B21" s="131"/>
      <c r="C21" s="12"/>
      <c r="D21" s="12">
        <v>135</v>
      </c>
      <c r="E21" s="12"/>
      <c r="F21" s="12"/>
      <c r="G21" s="12"/>
      <c r="H21" s="12"/>
      <c r="I21" s="12"/>
      <c r="J21" s="12"/>
      <c r="K21" s="4"/>
      <c r="L21" s="132"/>
      <c r="M21" s="4"/>
      <c r="N21" s="174"/>
    </row>
    <row r="22" spans="1:14" x14ac:dyDescent="0.3">
      <c r="A22" s="130" t="s">
        <v>34</v>
      </c>
      <c r="B22" s="131"/>
      <c r="C22" s="12"/>
      <c r="D22" s="12">
        <v>131</v>
      </c>
      <c r="E22" s="12"/>
      <c r="F22" s="12"/>
      <c r="G22" s="12"/>
      <c r="H22" s="12"/>
      <c r="I22" s="12"/>
      <c r="J22" s="12"/>
      <c r="K22" s="4"/>
      <c r="L22" s="132"/>
      <c r="M22" s="4"/>
      <c r="N22" s="174"/>
    </row>
    <row r="23" spans="1:14" x14ac:dyDescent="0.3">
      <c r="A23" s="130" t="s">
        <v>35</v>
      </c>
      <c r="B23" s="131"/>
      <c r="C23" s="12"/>
      <c r="D23" s="12">
        <v>289</v>
      </c>
      <c r="E23" s="12"/>
      <c r="F23" s="12"/>
      <c r="G23" s="12"/>
      <c r="H23" s="12"/>
      <c r="I23" s="12"/>
      <c r="J23" s="12"/>
      <c r="K23" s="4"/>
      <c r="L23" s="132"/>
      <c r="M23" s="4"/>
      <c r="N23" s="174"/>
    </row>
    <row r="24" spans="1:14" x14ac:dyDescent="0.3">
      <c r="A24" s="130" t="s">
        <v>36</v>
      </c>
      <c r="B24" s="131"/>
      <c r="C24" s="12"/>
      <c r="D24" s="12">
        <v>214</v>
      </c>
      <c r="E24" s="12"/>
      <c r="F24" s="12"/>
      <c r="G24" s="12"/>
      <c r="H24" s="12"/>
      <c r="I24" s="12"/>
      <c r="J24" s="12"/>
      <c r="K24" s="4"/>
      <c r="L24" s="132"/>
      <c r="M24" s="4"/>
      <c r="N24" s="174"/>
    </row>
    <row r="25" spans="1:14" x14ac:dyDescent="0.3">
      <c r="A25" s="130" t="s">
        <v>37</v>
      </c>
      <c r="B25" s="131"/>
      <c r="C25" s="12"/>
      <c r="D25" s="12">
        <v>163</v>
      </c>
      <c r="E25" s="12"/>
      <c r="F25" s="12"/>
      <c r="G25" s="12"/>
      <c r="H25" s="12"/>
      <c r="I25" s="12"/>
      <c r="J25" s="12"/>
      <c r="K25" s="4"/>
      <c r="L25" s="132"/>
      <c r="M25" s="4"/>
      <c r="N25" s="174"/>
    </row>
    <row r="26" spans="1:14" x14ac:dyDescent="0.3">
      <c r="A26" s="130" t="s">
        <v>38</v>
      </c>
      <c r="B26" s="131"/>
      <c r="C26" s="12"/>
      <c r="D26" s="12">
        <v>218</v>
      </c>
      <c r="E26" s="12"/>
      <c r="F26" s="12"/>
      <c r="G26" s="12"/>
      <c r="H26" s="12"/>
      <c r="I26" s="12"/>
      <c r="J26" s="12"/>
      <c r="K26" s="4"/>
      <c r="L26" s="132"/>
      <c r="M26" s="4"/>
      <c r="N26" s="174"/>
    </row>
    <row r="27" spans="1:14" ht="15" thickBot="1" x14ac:dyDescent="0.35">
      <c r="A27" s="144" t="s">
        <v>39</v>
      </c>
      <c r="B27" s="138"/>
      <c r="C27" s="139"/>
      <c r="D27" s="139">
        <v>281</v>
      </c>
      <c r="E27" s="139"/>
      <c r="F27" s="139"/>
      <c r="G27" s="139"/>
      <c r="H27" s="139"/>
      <c r="I27" s="139"/>
      <c r="J27" s="139"/>
      <c r="K27" s="6"/>
      <c r="L27" s="140"/>
      <c r="M27" s="6"/>
      <c r="N27" s="175"/>
    </row>
    <row r="28" spans="1:14" ht="15" thickBot="1" x14ac:dyDescent="0.35">
      <c r="A28" s="145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</row>
    <row r="29" spans="1:14" x14ac:dyDescent="0.3">
      <c r="A29" s="127" t="s">
        <v>40</v>
      </c>
      <c r="B29" s="128"/>
      <c r="C29" s="11"/>
      <c r="D29" s="11"/>
      <c r="E29" s="11"/>
      <c r="F29" s="11"/>
      <c r="G29" s="11">
        <v>956</v>
      </c>
      <c r="H29" s="146"/>
      <c r="I29" s="11"/>
      <c r="J29" s="11"/>
      <c r="K29" s="147"/>
      <c r="L29" s="128"/>
      <c r="M29" s="3"/>
      <c r="N29" s="173" t="s">
        <v>41</v>
      </c>
    </row>
    <row r="30" spans="1:14" x14ac:dyDescent="0.3">
      <c r="A30" s="130" t="s">
        <v>42</v>
      </c>
      <c r="B30" s="131"/>
      <c r="C30" s="12"/>
      <c r="D30" s="12"/>
      <c r="E30" s="12">
        <v>72</v>
      </c>
      <c r="F30" s="12"/>
      <c r="G30" s="12"/>
      <c r="H30" s="12"/>
      <c r="I30" s="12"/>
      <c r="J30" s="12"/>
      <c r="K30" s="148"/>
      <c r="L30" s="131"/>
      <c r="M30" s="4"/>
      <c r="N30" s="174"/>
    </row>
    <row r="31" spans="1:14" x14ac:dyDescent="0.3">
      <c r="A31" s="130" t="s">
        <v>43</v>
      </c>
      <c r="B31" s="131"/>
      <c r="C31" s="12"/>
      <c r="D31" s="12"/>
      <c r="E31" s="12">
        <v>336</v>
      </c>
      <c r="F31" s="12"/>
      <c r="G31" s="12"/>
      <c r="H31" s="12"/>
      <c r="I31" s="12"/>
      <c r="J31" s="12"/>
      <c r="K31" s="148"/>
      <c r="L31" s="131"/>
      <c r="M31" s="4"/>
      <c r="N31" s="174"/>
    </row>
    <row r="32" spans="1:14" x14ac:dyDescent="0.3">
      <c r="A32" s="130" t="s">
        <v>44</v>
      </c>
      <c r="B32" s="131"/>
      <c r="C32" s="12"/>
      <c r="D32" s="12"/>
      <c r="E32" s="12">
        <v>301</v>
      </c>
      <c r="F32" s="12"/>
      <c r="G32" s="12"/>
      <c r="H32" s="12"/>
      <c r="I32" s="12"/>
      <c r="J32" s="12"/>
      <c r="K32" s="148"/>
      <c r="L32" s="131"/>
      <c r="M32" s="4"/>
      <c r="N32" s="174"/>
    </row>
    <row r="33" spans="1:14" x14ac:dyDescent="0.3">
      <c r="A33" s="130" t="s">
        <v>45</v>
      </c>
      <c r="B33" s="131"/>
      <c r="C33" s="12"/>
      <c r="D33" s="12"/>
      <c r="E33" s="12"/>
      <c r="F33" s="12"/>
      <c r="G33" s="12"/>
      <c r="H33" s="12"/>
      <c r="I33" s="12">
        <v>603</v>
      </c>
      <c r="J33" s="12"/>
      <c r="K33" s="148"/>
      <c r="L33" s="131"/>
      <c r="M33" s="4"/>
      <c r="N33" s="174"/>
    </row>
    <row r="34" spans="1:14" x14ac:dyDescent="0.3">
      <c r="A34" s="130" t="s">
        <v>46</v>
      </c>
      <c r="B34" s="131"/>
      <c r="C34" s="12"/>
      <c r="D34" s="12">
        <v>168</v>
      </c>
      <c r="E34" s="12"/>
      <c r="F34" s="12"/>
      <c r="G34" s="12"/>
      <c r="H34" s="12"/>
      <c r="I34" s="12"/>
      <c r="J34" s="12"/>
      <c r="K34" s="148"/>
      <c r="L34" s="131"/>
      <c r="M34" s="4"/>
      <c r="N34" s="174"/>
    </row>
    <row r="35" spans="1:14" x14ac:dyDescent="0.3">
      <c r="A35" s="130" t="s">
        <v>47</v>
      </c>
      <c r="B35" s="131"/>
      <c r="C35" s="12"/>
      <c r="D35" s="12">
        <v>183</v>
      </c>
      <c r="E35" s="12"/>
      <c r="F35" s="12"/>
      <c r="G35" s="12"/>
      <c r="H35" s="12"/>
      <c r="I35" s="12"/>
      <c r="J35" s="12"/>
      <c r="K35" s="148"/>
      <c r="L35" s="131"/>
      <c r="M35" s="4"/>
      <c r="N35" s="174"/>
    </row>
    <row r="36" spans="1:14" x14ac:dyDescent="0.3">
      <c r="A36" s="130" t="s">
        <v>48</v>
      </c>
      <c r="B36" s="131"/>
      <c r="C36" s="12"/>
      <c r="D36" s="12"/>
      <c r="E36" s="12"/>
      <c r="F36" s="12"/>
      <c r="G36" s="12">
        <v>772</v>
      </c>
      <c r="H36" s="143"/>
      <c r="I36" s="12"/>
      <c r="J36" s="12"/>
      <c r="K36" s="148"/>
      <c r="L36" s="131"/>
      <c r="M36" s="4"/>
      <c r="N36" s="174"/>
    </row>
    <row r="37" spans="1:14" s="10" customFormat="1" x14ac:dyDescent="0.3">
      <c r="A37" s="130" t="s">
        <v>49</v>
      </c>
      <c r="B37" s="131"/>
      <c r="C37" s="12"/>
      <c r="D37" s="12">
        <v>295</v>
      </c>
      <c r="E37" s="12"/>
      <c r="F37" s="12"/>
      <c r="G37" s="12"/>
      <c r="H37" s="12"/>
      <c r="I37" s="12"/>
      <c r="J37" s="12"/>
      <c r="K37" s="148"/>
      <c r="L37" s="131"/>
      <c r="M37" s="4"/>
      <c r="N37" s="174"/>
    </row>
    <row r="38" spans="1:14" x14ac:dyDescent="0.3">
      <c r="A38" s="130" t="s">
        <v>50</v>
      </c>
      <c r="B38" s="131"/>
      <c r="C38" s="12"/>
      <c r="D38" s="12"/>
      <c r="E38" s="12"/>
      <c r="F38" s="12"/>
      <c r="G38" s="12"/>
      <c r="H38" s="12"/>
      <c r="I38" s="12">
        <v>1132</v>
      </c>
      <c r="J38" s="12"/>
      <c r="K38" s="148"/>
      <c r="L38" s="131"/>
      <c r="M38" s="4"/>
      <c r="N38" s="174"/>
    </row>
    <row r="39" spans="1:14" x14ac:dyDescent="0.3">
      <c r="A39" s="130" t="s">
        <v>51</v>
      </c>
      <c r="B39" s="131"/>
      <c r="C39" s="12"/>
      <c r="D39" s="12">
        <v>555</v>
      </c>
      <c r="E39" s="12"/>
      <c r="F39" s="12"/>
      <c r="G39" s="12"/>
      <c r="H39" s="12"/>
      <c r="I39" s="12"/>
      <c r="J39" s="12"/>
      <c r="K39" s="148"/>
      <c r="L39" s="131"/>
      <c r="M39" s="4"/>
      <c r="N39" s="174"/>
    </row>
    <row r="40" spans="1:14" ht="15" thickBot="1" x14ac:dyDescent="0.35">
      <c r="A40" s="144" t="s">
        <v>52</v>
      </c>
      <c r="B40" s="149"/>
      <c r="C40" s="150"/>
      <c r="D40" s="150"/>
      <c r="E40" s="150"/>
      <c r="F40" s="150"/>
      <c r="G40" s="150"/>
      <c r="H40" s="150"/>
      <c r="I40" s="150"/>
      <c r="J40" s="150"/>
      <c r="K40" s="151">
        <v>3137</v>
      </c>
      <c r="L40" s="138"/>
      <c r="M40" s="152"/>
      <c r="N40" s="175"/>
    </row>
    <row r="41" spans="1:14" s="13" customFormat="1" ht="15" thickBot="1" x14ac:dyDescent="0.3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1:14" ht="15" thickBot="1" x14ac:dyDescent="0.35">
      <c r="A42" s="159" t="s">
        <v>119</v>
      </c>
      <c r="B42" s="160"/>
      <c r="C42" s="161"/>
      <c r="D42" s="162"/>
      <c r="E42" s="163"/>
      <c r="F42" s="163"/>
      <c r="G42" s="163"/>
      <c r="H42" s="163"/>
      <c r="I42" s="163"/>
      <c r="J42" s="163"/>
      <c r="K42" s="164"/>
      <c r="L42" s="160">
        <v>17757</v>
      </c>
      <c r="M42" s="161"/>
      <c r="N42" s="142"/>
    </row>
    <row r="43" spans="1:14" s="10" customFormat="1" ht="15" thickBot="1" x14ac:dyDescent="0.35">
      <c r="A43" s="15" t="s">
        <v>119</v>
      </c>
      <c r="B43" s="103"/>
      <c r="C43" s="102"/>
      <c r="D43" s="99"/>
      <c r="E43" s="100"/>
      <c r="F43" s="100"/>
      <c r="G43" s="100"/>
      <c r="H43" s="100"/>
      <c r="I43" s="100"/>
      <c r="J43" s="100"/>
      <c r="K43" s="101"/>
      <c r="L43" s="103">
        <v>17320</v>
      </c>
      <c r="M43" s="101"/>
      <c r="N43" s="9"/>
    </row>
    <row r="44" spans="1:14" ht="15" thickBot="1" x14ac:dyDescent="0.35">
      <c r="A44" s="93" t="s">
        <v>54</v>
      </c>
      <c r="B44" s="94">
        <f t="shared" ref="B44:M44" si="0">SUM(B3:B42)</f>
        <v>0</v>
      </c>
      <c r="C44" s="95">
        <f t="shared" si="0"/>
        <v>48810</v>
      </c>
      <c r="D44" s="96">
        <f t="shared" si="0"/>
        <v>3000</v>
      </c>
      <c r="E44" s="97">
        <f t="shared" si="0"/>
        <v>709</v>
      </c>
      <c r="F44" s="97">
        <f t="shared" si="0"/>
        <v>1130</v>
      </c>
      <c r="G44" s="97">
        <f t="shared" si="0"/>
        <v>1728</v>
      </c>
      <c r="H44" s="97">
        <f t="shared" si="0"/>
        <v>1629</v>
      </c>
      <c r="I44" s="97">
        <f t="shared" si="0"/>
        <v>2845</v>
      </c>
      <c r="J44" s="97">
        <f t="shared" si="0"/>
        <v>3890</v>
      </c>
      <c r="K44" s="98">
        <f t="shared" si="0"/>
        <v>3137</v>
      </c>
      <c r="L44" s="94">
        <f>SUM(L3:L43)</f>
        <v>35077</v>
      </c>
      <c r="M44" s="95">
        <f t="shared" si="0"/>
        <v>0</v>
      </c>
      <c r="N44" s="9"/>
    </row>
    <row r="45" spans="1:14" s="10" customFormat="1" ht="15" thickBot="1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" thickBot="1" x14ac:dyDescent="0.35">
      <c r="A46" s="15" t="s">
        <v>55</v>
      </c>
      <c r="B46" s="21">
        <f t="shared" ref="B46:M46" si="1">SUM(B3:B42)</f>
        <v>0</v>
      </c>
      <c r="C46" s="22">
        <f t="shared" si="1"/>
        <v>48810</v>
      </c>
      <c r="D46" s="23">
        <f t="shared" si="1"/>
        <v>3000</v>
      </c>
      <c r="E46" s="24">
        <f t="shared" si="1"/>
        <v>709</v>
      </c>
      <c r="F46" s="24">
        <f t="shared" si="1"/>
        <v>1130</v>
      </c>
      <c r="G46" s="24">
        <f t="shared" si="1"/>
        <v>1728</v>
      </c>
      <c r="H46" s="24">
        <f t="shared" si="1"/>
        <v>1629</v>
      </c>
      <c r="I46" s="24">
        <f t="shared" si="1"/>
        <v>2845</v>
      </c>
      <c r="J46" s="24">
        <f t="shared" si="1"/>
        <v>3890</v>
      </c>
      <c r="K46" s="25">
        <f t="shared" si="1"/>
        <v>3137</v>
      </c>
      <c r="L46" s="21">
        <f>SUM(L3:L43)</f>
        <v>35077</v>
      </c>
      <c r="M46" s="22">
        <f t="shared" si="1"/>
        <v>0</v>
      </c>
      <c r="N46" s="9"/>
    </row>
    <row r="47" spans="1:14" s="10" customFormat="1" ht="15" thickBo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3">
      <c r="A48" s="26" t="s">
        <v>56</v>
      </c>
      <c r="B48" s="27" t="s">
        <v>57</v>
      </c>
      <c r="C48" s="28" t="s">
        <v>58</v>
      </c>
      <c r="D48" s="29" t="s">
        <v>59</v>
      </c>
      <c r="E48" s="30" t="s">
        <v>59</v>
      </c>
      <c r="F48" s="30" t="s">
        <v>59</v>
      </c>
      <c r="G48" s="30" t="s">
        <v>60</v>
      </c>
      <c r="H48" s="30" t="s">
        <v>60</v>
      </c>
      <c r="I48" s="30" t="s">
        <v>60</v>
      </c>
      <c r="J48" s="31" t="s">
        <v>60</v>
      </c>
      <c r="K48" s="32" t="s">
        <v>60</v>
      </c>
      <c r="L48" s="2" t="s">
        <v>60</v>
      </c>
      <c r="M48" s="33" t="s">
        <v>61</v>
      </c>
      <c r="N48" s="34"/>
    </row>
    <row r="49" spans="1:14" ht="15" thickBot="1" x14ac:dyDescent="0.35">
      <c r="A49" s="35" t="s">
        <v>14</v>
      </c>
      <c r="B49" s="36">
        <v>0</v>
      </c>
      <c r="C49" s="37">
        <v>10.5</v>
      </c>
      <c r="D49" s="38">
        <v>10.199999999999999</v>
      </c>
      <c r="E49" s="39">
        <v>10.199999999999999</v>
      </c>
      <c r="F49" s="39">
        <v>10.199999999999999</v>
      </c>
      <c r="G49" s="39">
        <v>10.3</v>
      </c>
      <c r="H49" s="39">
        <v>10.5</v>
      </c>
      <c r="I49" s="40">
        <v>10.4</v>
      </c>
      <c r="J49" s="40">
        <v>10.6</v>
      </c>
      <c r="K49" s="40">
        <v>10.4</v>
      </c>
      <c r="L49" s="41">
        <v>11</v>
      </c>
      <c r="M49" s="42">
        <v>0</v>
      </c>
      <c r="N49" s="34"/>
    </row>
    <row r="50" spans="1:14" ht="15" thickBot="1" x14ac:dyDescent="0.35">
      <c r="A50" s="92"/>
      <c r="B50" s="44"/>
      <c r="C50" s="44"/>
      <c r="D50" s="44"/>
      <c r="E50" s="44"/>
      <c r="F50" s="44"/>
      <c r="G50" s="44"/>
      <c r="H50" s="44"/>
      <c r="I50" s="92"/>
      <c r="J50" s="92"/>
      <c r="K50" s="92"/>
      <c r="L50" s="92"/>
      <c r="M50" s="92"/>
      <c r="N50" s="34"/>
    </row>
    <row r="51" spans="1:14" ht="15" thickBot="1" x14ac:dyDescent="0.35">
      <c r="A51" s="14" t="s">
        <v>62</v>
      </c>
      <c r="B51" s="45">
        <f t="shared" ref="B51:M51" si="2">(B44*B49)</f>
        <v>0</v>
      </c>
      <c r="C51" s="46">
        <f t="shared" si="2"/>
        <v>512505</v>
      </c>
      <c r="D51" s="47">
        <f t="shared" si="2"/>
        <v>30599.999999999996</v>
      </c>
      <c r="E51" s="48">
        <f t="shared" si="2"/>
        <v>7231.7999999999993</v>
      </c>
      <c r="F51" s="48">
        <f t="shared" si="2"/>
        <v>11526</v>
      </c>
      <c r="G51" s="48">
        <f t="shared" si="2"/>
        <v>17798.400000000001</v>
      </c>
      <c r="H51" s="48">
        <f t="shared" si="2"/>
        <v>17104.5</v>
      </c>
      <c r="I51" s="48">
        <f t="shared" si="2"/>
        <v>29588</v>
      </c>
      <c r="J51" s="48">
        <f t="shared" si="2"/>
        <v>41234</v>
      </c>
      <c r="K51" s="49">
        <f t="shared" si="2"/>
        <v>32624.800000000003</v>
      </c>
      <c r="L51" s="45">
        <f t="shared" si="2"/>
        <v>385847</v>
      </c>
      <c r="M51" s="50">
        <f t="shared" si="2"/>
        <v>0</v>
      </c>
      <c r="N51" s="51" t="s">
        <v>63</v>
      </c>
    </row>
    <row r="52" spans="1:14" ht="15" thickBot="1" x14ac:dyDescent="0.35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34"/>
    </row>
    <row r="53" spans="1:14" x14ac:dyDescent="0.3">
      <c r="A53" s="26" t="s">
        <v>64</v>
      </c>
      <c r="B53" s="27"/>
      <c r="C53" s="28"/>
      <c r="D53" s="29" t="s">
        <v>65</v>
      </c>
      <c r="E53" s="30" t="s">
        <v>65</v>
      </c>
      <c r="F53" s="30" t="s">
        <v>65</v>
      </c>
      <c r="G53" s="30" t="s">
        <v>65</v>
      </c>
      <c r="H53" s="30" t="s">
        <v>66</v>
      </c>
      <c r="I53" s="31" t="s">
        <v>66</v>
      </c>
      <c r="J53" s="30" t="s">
        <v>66</v>
      </c>
      <c r="K53" s="52" t="s">
        <v>66</v>
      </c>
      <c r="L53" s="53" t="s">
        <v>66</v>
      </c>
      <c r="M53" s="33" t="s">
        <v>66</v>
      </c>
      <c r="N53" s="54"/>
    </row>
    <row r="54" spans="1:14" ht="15" thickBot="1" x14ac:dyDescent="0.35">
      <c r="A54" s="35" t="s">
        <v>67</v>
      </c>
      <c r="B54" s="55"/>
      <c r="C54" s="56"/>
      <c r="D54" s="57">
        <v>8.6999999999999994E-2</v>
      </c>
      <c r="E54" s="58">
        <v>8.6999999999999994E-2</v>
      </c>
      <c r="F54" s="58">
        <v>8.6999999999999994E-2</v>
      </c>
      <c r="G54" s="58">
        <v>8.6999999999999994E-2</v>
      </c>
      <c r="H54" s="58">
        <v>8.6999999999999994E-2</v>
      </c>
      <c r="I54" s="58">
        <v>8.6999999999999994E-2</v>
      </c>
      <c r="J54" s="58">
        <v>8.6999999999999994E-2</v>
      </c>
      <c r="K54" s="59">
        <v>8.6999999999999994E-2</v>
      </c>
      <c r="L54" s="60">
        <v>0</v>
      </c>
      <c r="M54" s="61">
        <v>0</v>
      </c>
      <c r="N54" s="34"/>
    </row>
    <row r="55" spans="1:14" ht="15" thickBot="1" x14ac:dyDescent="0.35">
      <c r="A55" s="92"/>
      <c r="B55" s="92"/>
      <c r="C55" s="92"/>
      <c r="D55" s="92"/>
      <c r="E55" s="44"/>
      <c r="F55" s="44"/>
      <c r="G55" s="44"/>
      <c r="H55" s="92"/>
      <c r="I55" s="92"/>
      <c r="J55" s="92"/>
      <c r="K55" s="92"/>
      <c r="L55" s="92"/>
      <c r="M55" s="92"/>
      <c r="N55" s="54"/>
    </row>
    <row r="56" spans="1:14" ht="15" thickBot="1" x14ac:dyDescent="0.35">
      <c r="A56" s="14" t="s">
        <v>68</v>
      </c>
      <c r="B56" s="62"/>
      <c r="C56" s="63"/>
      <c r="D56" s="64">
        <f>(D46*D54)</f>
        <v>261</v>
      </c>
      <c r="E56" s="65">
        <f>(E46*E54)</f>
        <v>61.682999999999993</v>
      </c>
      <c r="F56" s="65">
        <f>(F46*F54)</f>
        <v>98.309999999999988</v>
      </c>
      <c r="G56" s="65">
        <f>(G46*G54)</f>
        <v>150.33599999999998</v>
      </c>
      <c r="H56" s="65">
        <f t="shared" ref="H56" si="3">(H46*H54)</f>
        <v>141.72299999999998</v>
      </c>
      <c r="I56" s="65">
        <f>(I46*I54)</f>
        <v>247.51499999999999</v>
      </c>
      <c r="J56" s="65">
        <f>(J46*J54)</f>
        <v>338.42999999999995</v>
      </c>
      <c r="K56" s="66">
        <f>(K46*K54)</f>
        <v>272.91899999999998</v>
      </c>
      <c r="L56" s="67">
        <f>(L46*L54)</f>
        <v>0</v>
      </c>
      <c r="M56" s="68">
        <f>(M46*M54)</f>
        <v>0</v>
      </c>
      <c r="N56" s="34"/>
    </row>
    <row r="57" spans="1:14" ht="15" thickBot="1" x14ac:dyDescent="0.35">
      <c r="A57" s="92"/>
      <c r="B57" s="92"/>
      <c r="C57" s="92"/>
      <c r="D57" s="92"/>
      <c r="E57" s="69"/>
      <c r="F57" s="69"/>
      <c r="G57" s="69"/>
      <c r="H57" s="69"/>
      <c r="I57" s="69"/>
      <c r="J57" s="69"/>
      <c r="K57" s="69"/>
      <c r="L57" s="69"/>
      <c r="M57" s="69"/>
      <c r="N57" s="34"/>
    </row>
    <row r="58" spans="1:14" ht="15" thickBot="1" x14ac:dyDescent="0.35">
      <c r="A58" s="15" t="s">
        <v>69</v>
      </c>
      <c r="B58" s="166">
        <f>SUM(B44:M44)</f>
        <v>101955</v>
      </c>
      <c r="C58" s="167"/>
      <c r="D58" s="70" t="s">
        <v>70</v>
      </c>
      <c r="E58" s="168">
        <v>45116</v>
      </c>
      <c r="F58" s="168"/>
      <c r="G58" s="168"/>
      <c r="H58" s="168"/>
      <c r="I58" s="169" t="s">
        <v>108</v>
      </c>
      <c r="J58" s="169"/>
      <c r="K58" s="169"/>
      <c r="L58" s="169"/>
      <c r="M58" s="169"/>
      <c r="N58" s="169"/>
    </row>
    <row r="59" spans="1:14" ht="15" thickBot="1" x14ac:dyDescent="0.35">
      <c r="A59" s="15" t="s">
        <v>71</v>
      </c>
      <c r="B59" s="166">
        <f>(I83+I84)</f>
        <v>394</v>
      </c>
      <c r="C59" s="167"/>
      <c r="D59" s="70" t="s">
        <v>70</v>
      </c>
      <c r="E59" s="181" t="s">
        <v>72</v>
      </c>
      <c r="F59" s="181"/>
      <c r="G59" s="181"/>
      <c r="H59" s="181"/>
      <c r="I59" s="165">
        <f>(I60+I61)</f>
        <v>101948</v>
      </c>
      <c r="J59" s="165"/>
      <c r="K59" s="165"/>
      <c r="L59" s="165"/>
      <c r="M59" s="165"/>
      <c r="N59" s="165"/>
    </row>
    <row r="60" spans="1:14" ht="15" thickBot="1" x14ac:dyDescent="0.35">
      <c r="A60" s="92"/>
      <c r="B60" s="71"/>
      <c r="C60" s="71"/>
      <c r="D60" s="70"/>
      <c r="E60" s="181" t="s">
        <v>73</v>
      </c>
      <c r="F60" s="181"/>
      <c r="G60" s="181"/>
      <c r="H60" s="181"/>
      <c r="I60" s="165">
        <v>101948</v>
      </c>
      <c r="J60" s="165"/>
      <c r="K60" s="165"/>
      <c r="L60" s="165"/>
      <c r="M60" s="165"/>
      <c r="N60" s="165"/>
    </row>
    <row r="61" spans="1:14" ht="15" thickBot="1" x14ac:dyDescent="0.35">
      <c r="A61" s="15" t="s">
        <v>74</v>
      </c>
      <c r="B61" s="166">
        <f>(B58-B59)</f>
        <v>101561</v>
      </c>
      <c r="C61" s="167"/>
      <c r="D61" s="70" t="s">
        <v>70</v>
      </c>
      <c r="E61" s="181" t="s">
        <v>75</v>
      </c>
      <c r="F61" s="181"/>
      <c r="G61" s="181"/>
      <c r="H61" s="181"/>
      <c r="I61" s="165">
        <v>0</v>
      </c>
      <c r="J61" s="165"/>
      <c r="K61" s="165"/>
      <c r="L61" s="165"/>
      <c r="M61" s="165"/>
      <c r="N61" s="165"/>
    </row>
    <row r="62" spans="1:14" ht="15" thickBot="1" x14ac:dyDescent="0.35">
      <c r="A62" s="92"/>
      <c r="B62" s="72"/>
      <c r="C62" s="72"/>
      <c r="D62" s="70"/>
      <c r="E62" s="181" t="s">
        <v>76</v>
      </c>
      <c r="F62" s="181"/>
      <c r="G62" s="181"/>
      <c r="H62" s="181"/>
      <c r="I62" s="165">
        <v>0</v>
      </c>
      <c r="J62" s="165"/>
      <c r="K62" s="165"/>
      <c r="L62" s="165"/>
      <c r="M62" s="165"/>
      <c r="N62" s="165"/>
    </row>
    <row r="63" spans="1:14" ht="15" thickBot="1" x14ac:dyDescent="0.35">
      <c r="A63" s="15" t="s">
        <v>77</v>
      </c>
      <c r="B63" s="166">
        <f>SUM(B51:M51)</f>
        <v>1086059.5</v>
      </c>
      <c r="C63" s="167"/>
      <c r="D63" s="70" t="s">
        <v>63</v>
      </c>
      <c r="E63" s="181" t="s">
        <v>78</v>
      </c>
      <c r="F63" s="181"/>
      <c r="G63" s="181"/>
      <c r="H63" s="181"/>
      <c r="I63" s="165">
        <v>101948</v>
      </c>
      <c r="J63" s="165"/>
      <c r="K63" s="165"/>
      <c r="L63" s="165"/>
      <c r="M63" s="165"/>
      <c r="N63" s="165"/>
    </row>
    <row r="64" spans="1:14" ht="15" thickBot="1" x14ac:dyDescent="0.35">
      <c r="A64" s="15" t="s">
        <v>79</v>
      </c>
      <c r="B64" s="166">
        <f>SUM(B56:M56)</f>
        <v>1571.9159999999997</v>
      </c>
      <c r="C64" s="167"/>
      <c r="D64" s="70" t="s">
        <v>63</v>
      </c>
      <c r="E64" s="180" t="s">
        <v>80</v>
      </c>
      <c r="F64" s="180"/>
      <c r="G64" s="180"/>
      <c r="H64" s="180"/>
      <c r="I64" s="180"/>
      <c r="J64" s="180"/>
      <c r="K64" s="180"/>
      <c r="L64" s="180"/>
      <c r="M64" s="180"/>
      <c r="N64" s="180"/>
    </row>
    <row r="65" spans="1:14" ht="15" thickBot="1" x14ac:dyDescent="0.35">
      <c r="A65" s="92"/>
      <c r="B65" s="72"/>
      <c r="C65" s="72"/>
      <c r="D65" s="70"/>
      <c r="E65" s="181" t="s">
        <v>81</v>
      </c>
      <c r="F65" s="181"/>
      <c r="G65" s="181"/>
      <c r="H65" s="181"/>
      <c r="I65" s="165">
        <v>0</v>
      </c>
      <c r="J65" s="165"/>
      <c r="K65" s="165"/>
      <c r="L65" s="165"/>
      <c r="M65" s="165"/>
      <c r="N65" s="165"/>
    </row>
    <row r="66" spans="1:14" ht="15" thickBot="1" x14ac:dyDescent="0.35">
      <c r="A66" s="15" t="s">
        <v>82</v>
      </c>
      <c r="B66" s="166">
        <f>(B63+B64)</f>
        <v>1087631.416</v>
      </c>
      <c r="C66" s="167"/>
      <c r="D66" s="70" t="s">
        <v>63</v>
      </c>
      <c r="E66" s="181" t="s">
        <v>83</v>
      </c>
      <c r="F66" s="181"/>
      <c r="G66" s="181"/>
      <c r="H66" s="181"/>
      <c r="I66" s="165">
        <v>0</v>
      </c>
      <c r="J66" s="165"/>
      <c r="K66" s="165"/>
      <c r="L66" s="165"/>
      <c r="M66" s="165"/>
      <c r="N66" s="165"/>
    </row>
    <row r="67" spans="1:14" ht="15" thickBot="1" x14ac:dyDescent="0.35">
      <c r="A67" s="92"/>
      <c r="B67" s="72"/>
      <c r="C67" s="72"/>
      <c r="D67" s="92"/>
      <c r="E67" s="178" t="s">
        <v>84</v>
      </c>
      <c r="F67" s="178"/>
      <c r="G67" s="178"/>
      <c r="H67" s="178"/>
      <c r="I67" s="179">
        <v>40519</v>
      </c>
      <c r="J67" s="179"/>
      <c r="K67" s="179"/>
      <c r="L67" s="179"/>
      <c r="M67" s="179"/>
      <c r="N67" s="179"/>
    </row>
    <row r="68" spans="1:14" ht="15" thickBot="1" x14ac:dyDescent="0.35">
      <c r="A68" s="15" t="s">
        <v>85</v>
      </c>
      <c r="B68" s="182">
        <f>(B66/B61)</f>
        <v>10.70914441567137</v>
      </c>
      <c r="C68" s="183"/>
      <c r="D68" s="70" t="s">
        <v>63</v>
      </c>
      <c r="E68" s="178" t="s">
        <v>86</v>
      </c>
      <c r="F68" s="178"/>
      <c r="G68" s="178"/>
      <c r="H68" s="178"/>
      <c r="I68" s="179">
        <v>0</v>
      </c>
      <c r="J68" s="179"/>
      <c r="K68" s="179"/>
      <c r="L68" s="179"/>
      <c r="M68" s="179"/>
      <c r="N68" s="179"/>
    </row>
    <row r="69" spans="1:14" ht="15" thickBot="1" x14ac:dyDescent="0.35">
      <c r="A69" s="7"/>
      <c r="B69" s="73"/>
      <c r="C69" s="73"/>
      <c r="D69" s="92"/>
      <c r="E69" s="178" t="s">
        <v>87</v>
      </c>
      <c r="F69" s="178"/>
      <c r="G69" s="178"/>
      <c r="H69" s="178"/>
      <c r="I69" s="179">
        <v>0</v>
      </c>
      <c r="J69" s="179"/>
      <c r="K69" s="179"/>
      <c r="L69" s="179"/>
      <c r="M69" s="179"/>
      <c r="N69" s="179"/>
    </row>
    <row r="70" spans="1:14" ht="15" thickBot="1" x14ac:dyDescent="0.35">
      <c r="A70" s="15" t="s">
        <v>88</v>
      </c>
      <c r="B70" s="185">
        <v>0</v>
      </c>
      <c r="C70" s="186"/>
      <c r="D70" s="70" t="s">
        <v>70</v>
      </c>
      <c r="E70" s="178" t="s">
        <v>89</v>
      </c>
      <c r="F70" s="178"/>
      <c r="G70" s="178"/>
      <c r="H70" s="178"/>
      <c r="I70" s="179">
        <v>0</v>
      </c>
      <c r="J70" s="179"/>
      <c r="K70" s="179"/>
      <c r="L70" s="179"/>
      <c r="M70" s="179"/>
      <c r="N70" s="179"/>
    </row>
    <row r="71" spans="1:14" ht="15" thickBot="1" x14ac:dyDescent="0.35">
      <c r="A71" s="7"/>
      <c r="B71" s="74"/>
      <c r="C71" s="74"/>
      <c r="D71" s="70"/>
      <c r="E71" s="178" t="s">
        <v>90</v>
      </c>
      <c r="F71" s="178"/>
      <c r="G71" s="178"/>
      <c r="H71" s="178"/>
      <c r="I71" s="179">
        <v>101948</v>
      </c>
      <c r="J71" s="179"/>
      <c r="K71" s="179"/>
      <c r="L71" s="179"/>
      <c r="M71" s="179"/>
      <c r="N71" s="179"/>
    </row>
    <row r="72" spans="1:14" ht="15" thickBot="1" x14ac:dyDescent="0.35">
      <c r="A72" s="15" t="s">
        <v>91</v>
      </c>
      <c r="B72" s="185">
        <f>I80+I82</f>
        <v>140</v>
      </c>
      <c r="C72" s="186"/>
      <c r="D72" s="70" t="s">
        <v>70</v>
      </c>
      <c r="E72" s="178" t="s">
        <v>92</v>
      </c>
      <c r="F72" s="178"/>
      <c r="G72" s="178"/>
      <c r="H72" s="178"/>
      <c r="I72" s="179">
        <v>0</v>
      </c>
      <c r="J72" s="179"/>
      <c r="K72" s="179"/>
      <c r="L72" s="179"/>
      <c r="M72" s="179"/>
      <c r="N72" s="179"/>
    </row>
    <row r="73" spans="1:14" x14ac:dyDescent="0.3">
      <c r="A73" s="187">
        <v>45116</v>
      </c>
      <c r="B73" s="187"/>
      <c r="C73" s="187"/>
      <c r="D73" s="92"/>
      <c r="E73" s="178" t="s">
        <v>93</v>
      </c>
      <c r="F73" s="178"/>
      <c r="G73" s="178"/>
      <c r="H73" s="178"/>
      <c r="I73" s="179">
        <v>-42170</v>
      </c>
      <c r="J73" s="179"/>
      <c r="K73" s="179"/>
      <c r="L73" s="179"/>
      <c r="M73" s="179"/>
      <c r="N73" s="179"/>
    </row>
    <row r="74" spans="1:14" x14ac:dyDescent="0.3">
      <c r="A74" s="187"/>
      <c r="B74" s="187"/>
      <c r="C74" s="187"/>
      <c r="D74" s="92"/>
      <c r="E74" s="92"/>
      <c r="F74" s="75"/>
      <c r="G74" s="75"/>
      <c r="H74" s="75"/>
      <c r="I74" s="76"/>
      <c r="J74" s="76"/>
      <c r="K74" s="76"/>
      <c r="L74" s="76"/>
      <c r="M74" s="76"/>
      <c r="N74" s="77"/>
    </row>
    <row r="75" spans="1:14" x14ac:dyDescent="0.3">
      <c r="A75" s="187"/>
      <c r="B75" s="187"/>
      <c r="C75" s="187"/>
      <c r="D75" s="92"/>
      <c r="E75" s="178" t="s">
        <v>94</v>
      </c>
      <c r="F75" s="178"/>
      <c r="G75" s="178"/>
      <c r="H75" s="178"/>
      <c r="I75" s="179">
        <f>(I67+I68+I69+I70+I71+I73+I76+I72)</f>
        <v>100297</v>
      </c>
      <c r="J75" s="179"/>
      <c r="K75" s="179"/>
      <c r="L75" s="179"/>
      <c r="M75" s="179"/>
      <c r="N75" s="179"/>
    </row>
    <row r="76" spans="1:14" x14ac:dyDescent="0.3">
      <c r="A76" s="187"/>
      <c r="B76" s="187"/>
      <c r="C76" s="187"/>
      <c r="D76" s="92"/>
      <c r="E76" s="178" t="s">
        <v>95</v>
      </c>
      <c r="F76" s="178"/>
      <c r="G76" s="178"/>
      <c r="H76" s="178"/>
      <c r="I76" s="179">
        <f>(I65+I66)</f>
        <v>0</v>
      </c>
      <c r="J76" s="179"/>
      <c r="K76" s="179"/>
      <c r="L76" s="179"/>
      <c r="M76" s="179"/>
      <c r="N76" s="179"/>
    </row>
    <row r="77" spans="1:14" x14ac:dyDescent="0.3">
      <c r="A77" s="187"/>
      <c r="B77" s="187"/>
      <c r="C77" s="187"/>
      <c r="D77" s="92"/>
      <c r="E77" s="92"/>
      <c r="F77" s="78"/>
      <c r="G77" s="90"/>
      <c r="H77" s="90"/>
      <c r="I77" s="91"/>
      <c r="J77" s="91"/>
      <c r="K77" s="91"/>
      <c r="L77" s="91"/>
      <c r="M77" s="91"/>
      <c r="N77" s="81"/>
    </row>
    <row r="78" spans="1:14" x14ac:dyDescent="0.3">
      <c r="A78" s="184" t="s">
        <v>108</v>
      </c>
      <c r="B78" s="184"/>
      <c r="C78" s="184"/>
      <c r="D78" s="92"/>
      <c r="E78" s="181" t="s">
        <v>96</v>
      </c>
      <c r="F78" s="181"/>
      <c r="G78" s="181"/>
      <c r="H78" s="181"/>
      <c r="I78" s="165">
        <v>23903</v>
      </c>
      <c r="J78" s="165"/>
      <c r="K78" s="165"/>
      <c r="L78" s="165"/>
      <c r="M78" s="165"/>
      <c r="N78" s="165"/>
    </row>
    <row r="79" spans="1:14" x14ac:dyDescent="0.3">
      <c r="A79" s="83"/>
      <c r="B79" s="84"/>
      <c r="C79" s="84"/>
      <c r="D79" s="85"/>
      <c r="E79" s="181" t="s">
        <v>97</v>
      </c>
      <c r="F79" s="181"/>
      <c r="G79" s="181"/>
      <c r="H79" s="181"/>
      <c r="I79" s="165">
        <v>62150</v>
      </c>
      <c r="J79" s="165"/>
      <c r="K79" s="165"/>
      <c r="L79" s="165"/>
      <c r="M79" s="165"/>
      <c r="N79" s="165"/>
    </row>
    <row r="80" spans="1:14" x14ac:dyDescent="0.3">
      <c r="A80" s="83"/>
      <c r="B80" s="84"/>
      <c r="C80" s="84"/>
      <c r="D80" s="85"/>
      <c r="E80" s="181" t="s">
        <v>98</v>
      </c>
      <c r="F80" s="181"/>
      <c r="G80" s="181"/>
      <c r="H80" s="181"/>
      <c r="I80" s="188">
        <v>0</v>
      </c>
      <c r="J80" s="188"/>
      <c r="K80" s="188"/>
      <c r="L80" s="188"/>
      <c r="M80" s="188"/>
      <c r="N80" s="188"/>
    </row>
    <row r="81" spans="1:14" x14ac:dyDescent="0.3">
      <c r="A81" s="83"/>
      <c r="B81" s="84"/>
      <c r="C81" s="84"/>
      <c r="D81" s="85"/>
      <c r="E81" s="181" t="s">
        <v>99</v>
      </c>
      <c r="F81" s="181"/>
      <c r="G81" s="181"/>
      <c r="H81" s="181"/>
      <c r="I81" s="165">
        <v>14059</v>
      </c>
      <c r="J81" s="165"/>
      <c r="K81" s="165"/>
      <c r="L81" s="165"/>
      <c r="M81" s="165"/>
      <c r="N81" s="165"/>
    </row>
    <row r="82" spans="1:14" x14ac:dyDescent="0.3">
      <c r="A82" s="92"/>
      <c r="B82" s="92"/>
      <c r="C82" s="92"/>
      <c r="D82" s="85"/>
      <c r="E82" s="181" t="s">
        <v>100</v>
      </c>
      <c r="F82" s="181"/>
      <c r="G82" s="181"/>
      <c r="H82" s="181"/>
      <c r="I82" s="165">
        <v>140</v>
      </c>
      <c r="J82" s="165"/>
      <c r="K82" s="165"/>
      <c r="L82" s="165"/>
      <c r="M82" s="165"/>
      <c r="N82" s="165"/>
    </row>
    <row r="83" spans="1:14" x14ac:dyDescent="0.3">
      <c r="A83" s="85"/>
      <c r="B83" s="85"/>
      <c r="C83" s="85"/>
      <c r="D83" s="85"/>
      <c r="E83" s="181" t="s">
        <v>101</v>
      </c>
      <c r="F83" s="181"/>
      <c r="G83" s="181"/>
      <c r="H83" s="181"/>
      <c r="I83" s="165">
        <v>0</v>
      </c>
      <c r="J83" s="165"/>
      <c r="K83" s="165"/>
      <c r="L83" s="165"/>
      <c r="M83" s="165"/>
      <c r="N83" s="165"/>
    </row>
    <row r="84" spans="1:14" x14ac:dyDescent="0.3">
      <c r="A84" s="85"/>
      <c r="B84" s="85"/>
      <c r="C84" s="85"/>
      <c r="D84" s="85"/>
      <c r="E84" s="181" t="s">
        <v>102</v>
      </c>
      <c r="F84" s="181"/>
      <c r="G84" s="181"/>
      <c r="H84" s="181"/>
      <c r="I84" s="165">
        <v>394</v>
      </c>
      <c r="J84" s="165"/>
      <c r="K84" s="165"/>
      <c r="L84" s="165"/>
      <c r="M84" s="165"/>
      <c r="N84" s="165"/>
    </row>
    <row r="85" spans="1:14" x14ac:dyDescent="0.3">
      <c r="A85" s="85"/>
      <c r="B85" s="85"/>
      <c r="C85" s="85"/>
      <c r="D85" s="85"/>
      <c r="E85" s="88"/>
      <c r="F85" s="88"/>
      <c r="G85" s="88"/>
      <c r="H85" s="88"/>
      <c r="I85" s="89"/>
      <c r="J85" s="89"/>
      <c r="K85" s="89"/>
      <c r="L85" s="89"/>
      <c r="M85" s="89"/>
      <c r="N85" s="89"/>
    </row>
    <row r="86" spans="1:14" x14ac:dyDescent="0.3">
      <c r="A86" s="85"/>
      <c r="B86" s="85"/>
      <c r="C86" s="85"/>
      <c r="D86" s="85"/>
      <c r="E86" s="181" t="s">
        <v>103</v>
      </c>
      <c r="F86" s="181"/>
      <c r="G86" s="181"/>
      <c r="H86" s="181"/>
      <c r="I86" s="165">
        <f>SUM(I78:N84)</f>
        <v>100646</v>
      </c>
      <c r="J86" s="165"/>
      <c r="K86" s="165"/>
      <c r="L86" s="165"/>
      <c r="M86" s="165"/>
      <c r="N86" s="165"/>
    </row>
    <row r="87" spans="1:14" x14ac:dyDescent="0.3">
      <c r="A87" s="85"/>
      <c r="B87" s="85"/>
      <c r="C87" s="85"/>
      <c r="D87" s="85"/>
      <c r="E87" s="88"/>
      <c r="F87" s="88"/>
      <c r="G87" s="88"/>
      <c r="H87" s="88"/>
      <c r="I87" s="89"/>
      <c r="J87" s="89"/>
      <c r="K87" s="89"/>
      <c r="L87" s="89"/>
      <c r="M87" s="89"/>
      <c r="N87" s="89"/>
    </row>
    <row r="88" spans="1:14" ht="15" thickBot="1" x14ac:dyDescent="0.35">
      <c r="A88" s="189">
        <f ca="1">NOW()</f>
        <v>45495.510266666664</v>
      </c>
      <c r="B88" s="189"/>
      <c r="C88" s="189"/>
      <c r="D88" s="189"/>
      <c r="E88" s="178" t="s">
        <v>104</v>
      </c>
      <c r="F88" s="178"/>
      <c r="G88" s="178"/>
      <c r="H88" s="178"/>
      <c r="I88" s="179">
        <f>(I86-I75)</f>
        <v>349</v>
      </c>
      <c r="J88" s="179"/>
      <c r="K88" s="179"/>
      <c r="L88" s="179"/>
      <c r="M88" s="179"/>
      <c r="N88" s="179"/>
    </row>
    <row r="89" spans="1:14" ht="15" thickTop="1" x14ac:dyDescent="0.3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34"/>
    </row>
    <row r="90" spans="1:14" x14ac:dyDescent="0.3">
      <c r="A90" s="85"/>
      <c r="B90" s="85"/>
      <c r="C90" s="85"/>
      <c r="D90" s="85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  <ignoredErrors>
    <ignoredError sqref="L44 L4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31</vt:i4>
      </vt:variant>
      <vt:variant>
        <vt:lpstr>Adlandırılmış Aralıklar</vt:lpstr>
      </vt:variant>
      <vt:variant>
        <vt:i4>31</vt:i4>
      </vt:variant>
    </vt:vector>
  </HeadingPairs>
  <TitlesOfParts>
    <vt:vector size="62" baseType="lpstr">
      <vt:lpstr>01.07.23</vt:lpstr>
      <vt:lpstr>02.07.2023</vt:lpstr>
      <vt:lpstr>03.07.23</vt:lpstr>
      <vt:lpstr>04.07.23</vt:lpstr>
      <vt:lpstr>05.7.23</vt:lpstr>
      <vt:lpstr>06.07.23</vt:lpstr>
      <vt:lpstr>07.07.23</vt:lpstr>
      <vt:lpstr>08.07.23</vt:lpstr>
      <vt:lpstr>09.07.23</vt:lpstr>
      <vt:lpstr>10.07.23</vt:lpstr>
      <vt:lpstr>11.07.23</vt:lpstr>
      <vt:lpstr>12.07.23</vt:lpstr>
      <vt:lpstr>13.07.23</vt:lpstr>
      <vt:lpstr>14.07.23</vt:lpstr>
      <vt:lpstr>15.07.23</vt:lpstr>
      <vt:lpstr>16.07.23</vt:lpstr>
      <vt:lpstr>17.07.23</vt:lpstr>
      <vt:lpstr>18.07.23</vt:lpstr>
      <vt:lpstr>19.07.23</vt:lpstr>
      <vt:lpstr>20.07.23</vt:lpstr>
      <vt:lpstr>21.07.23</vt:lpstr>
      <vt:lpstr>22.07.2023</vt:lpstr>
      <vt:lpstr>23.07.23</vt:lpstr>
      <vt:lpstr>24.07.23</vt:lpstr>
      <vt:lpstr>25.07.23</vt:lpstr>
      <vt:lpstr>26.07.23</vt:lpstr>
      <vt:lpstr>27.07.23</vt:lpstr>
      <vt:lpstr>28.07.23</vt:lpstr>
      <vt:lpstr>29.07.23</vt:lpstr>
      <vt:lpstr>30.07.23</vt:lpstr>
      <vt:lpstr>31.07.23</vt:lpstr>
      <vt:lpstr>'01.07.23'!Yazdırma_Alanı</vt:lpstr>
      <vt:lpstr>'02.07.2023'!Yazdırma_Alanı</vt:lpstr>
      <vt:lpstr>'03.07.23'!Yazdırma_Alanı</vt:lpstr>
      <vt:lpstr>'04.07.23'!Yazdırma_Alanı</vt:lpstr>
      <vt:lpstr>'05.7.23'!Yazdırma_Alanı</vt:lpstr>
      <vt:lpstr>'06.07.23'!Yazdırma_Alanı</vt:lpstr>
      <vt:lpstr>'07.07.23'!Yazdırma_Alanı</vt:lpstr>
      <vt:lpstr>'08.07.23'!Yazdırma_Alanı</vt:lpstr>
      <vt:lpstr>'09.07.23'!Yazdırma_Alanı</vt:lpstr>
      <vt:lpstr>'10.07.23'!Yazdırma_Alanı</vt:lpstr>
      <vt:lpstr>'11.07.23'!Yazdırma_Alanı</vt:lpstr>
      <vt:lpstr>'12.07.23'!Yazdırma_Alanı</vt:lpstr>
      <vt:lpstr>'13.07.23'!Yazdırma_Alanı</vt:lpstr>
      <vt:lpstr>'14.07.23'!Yazdırma_Alanı</vt:lpstr>
      <vt:lpstr>'15.07.23'!Yazdırma_Alanı</vt:lpstr>
      <vt:lpstr>'16.07.23'!Yazdırma_Alanı</vt:lpstr>
      <vt:lpstr>'17.07.23'!Yazdırma_Alanı</vt:lpstr>
      <vt:lpstr>'18.07.23'!Yazdırma_Alanı</vt:lpstr>
      <vt:lpstr>'19.07.23'!Yazdırma_Alanı</vt:lpstr>
      <vt:lpstr>'20.07.23'!Yazdırma_Alanı</vt:lpstr>
      <vt:lpstr>'21.07.23'!Yazdırma_Alanı</vt:lpstr>
      <vt:lpstr>'22.07.2023'!Yazdırma_Alanı</vt:lpstr>
      <vt:lpstr>'23.07.23'!Yazdırma_Alanı</vt:lpstr>
      <vt:lpstr>'24.07.23'!Yazdırma_Alanı</vt:lpstr>
      <vt:lpstr>'25.07.23'!Yazdırma_Alanı</vt:lpstr>
      <vt:lpstr>'26.07.23'!Yazdırma_Alanı</vt:lpstr>
      <vt:lpstr>'27.07.23'!Yazdırma_Alanı</vt:lpstr>
      <vt:lpstr>'28.07.23'!Yazdırma_Alanı</vt:lpstr>
      <vt:lpstr>'29.07.23'!Yazdırma_Alanı</vt:lpstr>
      <vt:lpstr>'30.07.23'!Yazdırma_Alanı</vt:lpstr>
      <vt:lpstr>'31.07.23'!Yazdırma_Alanı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2024-07-22T09:15:00Z</dcterms:modified>
</cp:coreProperties>
</file>